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073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E335" i="9" s="1"/>
  <c r="B335" i="9" s="1"/>
  <c r="G335" i="9"/>
  <c r="F335" i="9"/>
  <c r="F334" i="9"/>
  <c r="H333" i="9"/>
  <c r="E333" i="9" s="1"/>
  <c r="B333" i="9" s="1"/>
  <c r="G333" i="9"/>
  <c r="F333" i="9"/>
  <c r="H332" i="9"/>
  <c r="G332" i="9"/>
  <c r="F332" i="9"/>
  <c r="E332" i="9"/>
  <c r="B332" i="9" s="1"/>
  <c r="H331" i="9"/>
  <c r="E331" i="9" s="1"/>
  <c r="B331" i="9" s="1"/>
  <c r="G331" i="9"/>
  <c r="F331" i="9"/>
  <c r="H330" i="9"/>
  <c r="G330" i="9"/>
  <c r="F330" i="9"/>
  <c r="E330" i="9"/>
  <c r="B330" i="9" s="1"/>
  <c r="H329" i="9"/>
  <c r="G329" i="9"/>
  <c r="F329" i="9"/>
  <c r="H328" i="9"/>
  <c r="G328" i="9"/>
  <c r="F328" i="9"/>
  <c r="E328" i="9"/>
  <c r="B328" i="9" s="1"/>
  <c r="H327" i="9"/>
  <c r="G327" i="9"/>
  <c r="F327" i="9"/>
  <c r="H326" i="9"/>
  <c r="E326" i="9" s="1"/>
  <c r="B326" i="9" s="1"/>
  <c r="G326" i="9"/>
  <c r="F326" i="9"/>
  <c r="H325" i="9"/>
  <c r="E325" i="9" s="1"/>
  <c r="B325" i="9" s="1"/>
  <c r="G325" i="9"/>
  <c r="F325" i="9"/>
  <c r="H324" i="9"/>
  <c r="G324" i="9"/>
  <c r="F324" i="9"/>
  <c r="H323" i="9"/>
  <c r="E323" i="9" s="1"/>
  <c r="G323" i="9"/>
  <c r="F323" i="9"/>
  <c r="B323" i="9"/>
  <c r="H322" i="9"/>
  <c r="G322" i="9"/>
  <c r="F322" i="9"/>
  <c r="H321" i="9"/>
  <c r="E321" i="9" s="1"/>
  <c r="G321" i="9"/>
  <c r="F321" i="9"/>
  <c r="B321" i="9"/>
  <c r="H320" i="9"/>
  <c r="E320" i="9" s="1"/>
  <c r="B320" i="9" s="1"/>
  <c r="G320" i="9"/>
  <c r="F320" i="9"/>
  <c r="H319" i="9"/>
  <c r="G319" i="9"/>
  <c r="F319" i="9"/>
  <c r="H318" i="9"/>
  <c r="G318" i="9"/>
  <c r="F318" i="9"/>
  <c r="E318" i="9"/>
  <c r="B318" i="9" s="1"/>
  <c r="H317" i="9"/>
  <c r="E317" i="9" s="1"/>
  <c r="G317" i="9"/>
  <c r="F317" i="9"/>
  <c r="B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c r="F297" i="9"/>
  <c r="L296" i="9"/>
  <c r="F296" i="9" s="1"/>
  <c r="H296" i="9"/>
  <c r="F295" i="9"/>
  <c r="I294" i="9"/>
  <c r="E294" i="9" s="1"/>
  <c r="B294" i="9" s="1"/>
  <c r="H294" i="9"/>
  <c r="F294" i="9"/>
  <c r="E293" i="9"/>
  <c r="M292" i="9"/>
  <c r="L292" i="9"/>
  <c r="F292" i="9"/>
  <c r="E292" i="9"/>
  <c r="B292" i="9"/>
  <c r="M291" i="9"/>
  <c r="L291" i="9"/>
  <c r="F291" i="9" s="1"/>
  <c r="E291" i="9"/>
  <c r="B291" i="9" s="1"/>
  <c r="M290" i="9"/>
  <c r="L290" i="9"/>
  <c r="F290" i="9"/>
  <c r="E290" i="9"/>
  <c r="B290" i="9"/>
  <c r="M289" i="9"/>
  <c r="L289" i="9"/>
  <c r="F289" i="9" s="1"/>
  <c r="E289" i="9"/>
  <c r="B289" i="9" s="1"/>
  <c r="M288" i="9"/>
  <c r="L288" i="9"/>
  <c r="F288" i="9"/>
  <c r="E288" i="9"/>
  <c r="B288" i="9"/>
  <c r="M287" i="9"/>
  <c r="L287" i="9"/>
  <c r="F287" i="9" s="1"/>
  <c r="E287" i="9"/>
  <c r="M286" i="9"/>
  <c r="L286" i="9"/>
  <c r="F286" i="9"/>
  <c r="E286" i="9"/>
  <c r="B286" i="9"/>
  <c r="M285" i="9"/>
  <c r="L285" i="9"/>
  <c r="F285" i="9" s="1"/>
  <c r="E285" i="9"/>
  <c r="M284" i="9"/>
  <c r="L284" i="9"/>
  <c r="F284" i="9"/>
  <c r="E284" i="9"/>
  <c r="B284" i="9"/>
  <c r="M283" i="9"/>
  <c r="L283" i="9"/>
  <c r="F283" i="9" s="1"/>
  <c r="E283" i="9"/>
  <c r="M282" i="9"/>
  <c r="L282" i="9"/>
  <c r="F282" i="9"/>
  <c r="E282" i="9"/>
  <c r="B282" i="9"/>
  <c r="M281" i="9"/>
  <c r="L281" i="9"/>
  <c r="F281" i="9" s="1"/>
  <c r="E281" i="9"/>
  <c r="B281" i="9"/>
  <c r="M280" i="9"/>
  <c r="L280" i="9"/>
  <c r="F280" i="9" s="1"/>
  <c r="E280" i="9"/>
  <c r="M279" i="9"/>
  <c r="L279" i="9"/>
  <c r="F279" i="9"/>
  <c r="E279" i="9"/>
  <c r="B279" i="9"/>
  <c r="M278" i="9"/>
  <c r="L278" i="9"/>
  <c r="F278" i="9" s="1"/>
  <c r="E278" i="9"/>
  <c r="M277" i="9"/>
  <c r="L277" i="9"/>
  <c r="F277" i="9"/>
  <c r="E277" i="9"/>
  <c r="B277" i="9"/>
  <c r="M276" i="9"/>
  <c r="L276" i="9"/>
  <c r="F276" i="9" s="1"/>
  <c r="E276" i="9"/>
  <c r="M275" i="9"/>
  <c r="L275" i="9"/>
  <c r="F275" i="9"/>
  <c r="E275" i="9"/>
  <c r="B275" i="9"/>
  <c r="M274" i="9"/>
  <c r="L274" i="9"/>
  <c r="F274" i="9" s="1"/>
  <c r="E274" i="9"/>
  <c r="M273" i="9"/>
  <c r="L273" i="9"/>
  <c r="F273" i="9"/>
  <c r="E273" i="9"/>
  <c r="B273" i="9"/>
  <c r="M272" i="9"/>
  <c r="L272" i="9"/>
  <c r="F272" i="9" s="1"/>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E244" i="9"/>
  <c r="M243" i="9"/>
  <c r="L243" i="9"/>
  <c r="F243" i="9"/>
  <c r="E243" i="9"/>
  <c r="B243" i="9"/>
  <c r="M242" i="9"/>
  <c r="L242" i="9"/>
  <c r="E242" i="9"/>
  <c r="M241" i="9"/>
  <c r="L241" i="9"/>
  <c r="F241" i="9"/>
  <c r="E241" i="9"/>
  <c r="B241" i="9"/>
  <c r="M240" i="9"/>
  <c r="L240" i="9"/>
  <c r="E240" i="9"/>
  <c r="M239" i="9"/>
  <c r="L239" i="9"/>
  <c r="F239" i="9"/>
  <c r="E239" i="9"/>
  <c r="B239" i="9"/>
  <c r="M238" i="9"/>
  <c r="L238" i="9"/>
  <c r="E238" i="9"/>
  <c r="M237" i="9"/>
  <c r="L237" i="9"/>
  <c r="F237" i="9"/>
  <c r="E237" i="9"/>
  <c r="B237" i="9"/>
  <c r="M236" i="9"/>
  <c r="L236" i="9"/>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E166" i="9" s="1"/>
  <c r="B166" i="9" s="1"/>
  <c r="G166" i="9"/>
  <c r="F166" i="9"/>
  <c r="H165" i="9"/>
  <c r="G165" i="9"/>
  <c r="F165" i="9"/>
  <c r="E165" i="9"/>
  <c r="B165" i="9" s="1"/>
  <c r="H164" i="9"/>
  <c r="E164" i="9" s="1"/>
  <c r="B164" i="9" s="1"/>
  <c r="G164" i="9"/>
  <c r="F164" i="9"/>
  <c r="H163" i="9"/>
  <c r="G163" i="9"/>
  <c r="F163" i="9"/>
  <c r="E163" i="9"/>
  <c r="B163" i="9" s="1"/>
  <c r="H162" i="9"/>
  <c r="E162" i="9" s="1"/>
  <c r="B162" i="9" s="1"/>
  <c r="G162" i="9"/>
  <c r="F162" i="9"/>
  <c r="H161" i="9"/>
  <c r="G161" i="9"/>
  <c r="F161" i="9"/>
  <c r="E161" i="9"/>
  <c r="B161" i="9" s="1"/>
  <c r="H160" i="9"/>
  <c r="E160" i="9" s="1"/>
  <c r="B160" i="9" s="1"/>
  <c r="G160" i="9"/>
  <c r="F160" i="9"/>
  <c r="H159" i="9"/>
  <c r="G159" i="9"/>
  <c r="F159" i="9"/>
  <c r="E159" i="9"/>
  <c r="B159" i="9" s="1"/>
  <c r="H158" i="9"/>
  <c r="E158" i="9" s="1"/>
  <c r="B158" i="9" s="1"/>
  <c r="G158" i="9"/>
  <c r="F158" i="9"/>
  <c r="H157" i="9"/>
  <c r="G157" i="9"/>
  <c r="F157" i="9"/>
  <c r="E157" i="9"/>
  <c r="B157" i="9" s="1"/>
  <c r="F156" i="9"/>
  <c r="H155" i="9"/>
  <c r="G155" i="9"/>
  <c r="F155" i="9"/>
  <c r="E155" i="9"/>
  <c r="B155" i="9" s="1"/>
  <c r="H154" i="9"/>
  <c r="G154" i="9"/>
  <c r="F154" i="9"/>
  <c r="E154" i="9"/>
  <c r="B154" i="9"/>
  <c r="H153" i="9"/>
  <c r="G153" i="9"/>
  <c r="F153" i="9"/>
  <c r="E153" i="9"/>
  <c r="B153" i="9" s="1"/>
  <c r="H152" i="9"/>
  <c r="E152" i="9" s="1"/>
  <c r="B152" i="9" s="1"/>
  <c r="G152" i="9"/>
  <c r="F152" i="9"/>
  <c r="H151" i="9"/>
  <c r="G151" i="9"/>
  <c r="F151" i="9"/>
  <c r="E151" i="9"/>
  <c r="B151" i="9" s="1"/>
  <c r="H150" i="9"/>
  <c r="E150" i="9" s="1"/>
  <c r="B150" i="9" s="1"/>
  <c r="G150" i="9"/>
  <c r="F150" i="9"/>
  <c r="H149" i="9"/>
  <c r="G149" i="9"/>
  <c r="F149" i="9"/>
  <c r="E149" i="9"/>
  <c r="B149" i="9" s="1"/>
  <c r="H148" i="9"/>
  <c r="G148" i="9"/>
  <c r="F148" i="9"/>
  <c r="E148" i="9"/>
  <c r="B148" i="9"/>
  <c r="H147" i="9"/>
  <c r="G147" i="9"/>
  <c r="F147" i="9"/>
  <c r="E147" i="9"/>
  <c r="B147" i="9" s="1"/>
  <c r="H146" i="9"/>
  <c r="E146" i="9" s="1"/>
  <c r="B146" i="9" s="1"/>
  <c r="G146" i="9"/>
  <c r="F146" i="9"/>
  <c r="H145" i="9"/>
  <c r="G145" i="9"/>
  <c r="F145" i="9"/>
  <c r="E145" i="9"/>
  <c r="B145" i="9" s="1"/>
  <c r="H144" i="9"/>
  <c r="G144" i="9"/>
  <c r="F144" i="9"/>
  <c r="E144" i="9"/>
  <c r="B144" i="9"/>
  <c r="H143" i="9"/>
  <c r="G143" i="9"/>
  <c r="F143" i="9"/>
  <c r="E143" i="9"/>
  <c r="B143" i="9" s="1"/>
  <c r="H142" i="9"/>
  <c r="E142" i="9" s="1"/>
  <c r="B142" i="9" s="1"/>
  <c r="G142" i="9"/>
  <c r="F142" i="9"/>
  <c r="H141" i="9"/>
  <c r="G141" i="9"/>
  <c r="F141" i="9"/>
  <c r="E141" i="9"/>
  <c r="B141" i="9" s="1"/>
  <c r="H140" i="9"/>
  <c r="E140" i="9" s="1"/>
  <c r="B140" i="9" s="1"/>
  <c r="G140" i="9"/>
  <c r="F140" i="9"/>
  <c r="H139" i="9"/>
  <c r="G139" i="9"/>
  <c r="F139" i="9"/>
  <c r="E139" i="9"/>
  <c r="B139" i="9" s="1"/>
  <c r="H138" i="9"/>
  <c r="E138" i="9" s="1"/>
  <c r="B138" i="9" s="1"/>
  <c r="G138" i="9"/>
  <c r="F138" i="9"/>
  <c r="H137" i="9"/>
  <c r="G137" i="9"/>
  <c r="F137" i="9"/>
  <c r="E137" i="9"/>
  <c r="B137" i="9" s="1"/>
  <c r="H136" i="9"/>
  <c r="E136" i="9" s="1"/>
  <c r="B136" i="9" s="1"/>
  <c r="G136" i="9"/>
  <c r="F136" i="9"/>
  <c r="H135" i="9"/>
  <c r="G135" i="9"/>
  <c r="F135" i="9"/>
  <c r="E135" i="9"/>
  <c r="B135" i="9" s="1"/>
  <c r="H134" i="9"/>
  <c r="G134" i="9"/>
  <c r="F134" i="9"/>
  <c r="E134" i="9"/>
  <c r="B134" i="9"/>
  <c r="H133" i="9"/>
  <c r="G133" i="9"/>
  <c r="F133" i="9"/>
  <c r="E133" i="9"/>
  <c r="B133" i="9" s="1"/>
  <c r="H132" i="9"/>
  <c r="E132" i="9" s="1"/>
  <c r="B132" i="9" s="1"/>
  <c r="G132" i="9"/>
  <c r="F132" i="9"/>
  <c r="H131" i="9"/>
  <c r="G131" i="9"/>
  <c r="F131" i="9"/>
  <c r="E131" i="9"/>
  <c r="B131" i="9" s="1"/>
  <c r="H130" i="9"/>
  <c r="G130" i="9"/>
  <c r="F130" i="9"/>
  <c r="E130" i="9"/>
  <c r="B130" i="9"/>
  <c r="H129" i="9"/>
  <c r="G129" i="9"/>
  <c r="F129" i="9"/>
  <c r="E129" i="9"/>
  <c r="B129" i="9" s="1"/>
  <c r="H128" i="9"/>
  <c r="G128" i="9"/>
  <c r="F128" i="9"/>
  <c r="E128" i="9"/>
  <c r="B128" i="9"/>
  <c r="H127" i="9"/>
  <c r="G127" i="9"/>
  <c r="F127" i="9"/>
  <c r="E127" i="9"/>
  <c r="B127" i="9" s="1"/>
  <c r="H126" i="9"/>
  <c r="G126" i="9"/>
  <c r="F126" i="9"/>
  <c r="E126" i="9"/>
  <c r="B126" i="9" s="1"/>
  <c r="H125" i="9"/>
  <c r="G125" i="9"/>
  <c r="F125" i="9"/>
  <c r="E125" i="9"/>
  <c r="B125" i="9" s="1"/>
  <c r="H124" i="9"/>
  <c r="G124" i="9"/>
  <c r="F124" i="9"/>
  <c r="E124" i="9"/>
  <c r="B124" i="9"/>
  <c r="H123" i="9"/>
  <c r="G123" i="9"/>
  <c r="F123" i="9"/>
  <c r="E123" i="9"/>
  <c r="B123" i="9" s="1"/>
  <c r="H122" i="9"/>
  <c r="E122" i="9" s="1"/>
  <c r="B122" i="9" s="1"/>
  <c r="G122" i="9"/>
  <c r="F122" i="9"/>
  <c r="H121" i="9"/>
  <c r="G121" i="9"/>
  <c r="F121" i="9"/>
  <c r="E121" i="9"/>
  <c r="B121" i="9" s="1"/>
  <c r="H120" i="9"/>
  <c r="E120" i="9" s="1"/>
  <c r="B120" i="9" s="1"/>
  <c r="G120" i="9"/>
  <c r="F120" i="9"/>
  <c r="H119" i="9"/>
  <c r="G119" i="9"/>
  <c r="F119" i="9"/>
  <c r="E119" i="9"/>
  <c r="B119" i="9" s="1"/>
  <c r="H118" i="9"/>
  <c r="G118" i="9"/>
  <c r="F118" i="9"/>
  <c r="E118" i="9"/>
  <c r="B118" i="9"/>
  <c r="H117" i="9"/>
  <c r="G117" i="9"/>
  <c r="F117" i="9"/>
  <c r="E117" i="9"/>
  <c r="B117" i="9" s="1"/>
  <c r="H116" i="9"/>
  <c r="E116" i="9" s="1"/>
  <c r="B116" i="9" s="1"/>
  <c r="G116" i="9"/>
  <c r="F116" i="9"/>
  <c r="H115" i="9"/>
  <c r="G115" i="9"/>
  <c r="F115" i="9"/>
  <c r="E115" i="9"/>
  <c r="B115" i="9" s="1"/>
  <c r="H114" i="9"/>
  <c r="E114" i="9" s="1"/>
  <c r="B114" i="9" s="1"/>
  <c r="G114" i="9"/>
  <c r="F114" i="9"/>
  <c r="H113" i="9"/>
  <c r="G113" i="9"/>
  <c r="F113" i="9"/>
  <c r="E113" i="9"/>
  <c r="B113" i="9" s="1"/>
  <c r="H112" i="9"/>
  <c r="E112" i="9" s="1"/>
  <c r="B112" i="9" s="1"/>
  <c r="G112" i="9"/>
  <c r="F112" i="9"/>
  <c r="H111" i="9"/>
  <c r="G111" i="9"/>
  <c r="F111" i="9"/>
  <c r="E111" i="9"/>
  <c r="B111" i="9" s="1"/>
  <c r="H110" i="9"/>
  <c r="E110" i="9" s="1"/>
  <c r="B110" i="9" s="1"/>
  <c r="G110" i="9"/>
  <c r="F110" i="9"/>
  <c r="H109" i="9"/>
  <c r="G109" i="9"/>
  <c r="F109" i="9"/>
  <c r="E109" i="9"/>
  <c r="B109" i="9" s="1"/>
  <c r="H108" i="9"/>
  <c r="E108" i="9" s="1"/>
  <c r="B108" i="9" s="1"/>
  <c r="G108" i="9"/>
  <c r="F108" i="9"/>
  <c r="H107" i="9"/>
  <c r="G107" i="9"/>
  <c r="F107" i="9"/>
  <c r="E107" i="9"/>
  <c r="B107" i="9" s="1"/>
  <c r="H106" i="9"/>
  <c r="G106" i="9"/>
  <c r="F106" i="9"/>
  <c r="E106" i="9"/>
  <c r="B106" i="9" s="1"/>
  <c r="H105" i="9"/>
  <c r="G105" i="9"/>
  <c r="F105" i="9"/>
  <c r="E105" i="9"/>
  <c r="B105" i="9" s="1"/>
  <c r="H104" i="9"/>
  <c r="G104" i="9"/>
  <c r="F104" i="9"/>
  <c r="E104" i="9"/>
  <c r="B104" i="9" s="1"/>
  <c r="H103" i="9"/>
  <c r="G103" i="9"/>
  <c r="F103" i="9"/>
  <c r="E103" i="9"/>
  <c r="B103" i="9" s="1"/>
  <c r="H102" i="9"/>
  <c r="G102" i="9"/>
  <c r="F102" i="9"/>
  <c r="E102" i="9"/>
  <c r="B102" i="9"/>
  <c r="H101" i="9"/>
  <c r="G101" i="9"/>
  <c r="F101" i="9"/>
  <c r="E101" i="9"/>
  <c r="B101" i="9" s="1"/>
  <c r="H100" i="9"/>
  <c r="E100" i="9" s="1"/>
  <c r="B100" i="9" s="1"/>
  <c r="G100" i="9"/>
  <c r="F100" i="9"/>
  <c r="H99" i="9"/>
  <c r="G99" i="9"/>
  <c r="F99" i="9"/>
  <c r="E99" i="9"/>
  <c r="B99" i="9" s="1"/>
  <c r="H98" i="9"/>
  <c r="G98" i="9"/>
  <c r="F98" i="9"/>
  <c r="E98" i="9"/>
  <c r="B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G92" i="9"/>
  <c r="F92" i="9"/>
  <c r="E92" i="9"/>
  <c r="B92" i="9"/>
  <c r="H91" i="9"/>
  <c r="G91" i="9"/>
  <c r="F91" i="9"/>
  <c r="E91" i="9"/>
  <c r="B91" i="9" s="1"/>
  <c r="H90" i="9"/>
  <c r="E90" i="9" s="1"/>
  <c r="B90" i="9" s="1"/>
  <c r="G90" i="9"/>
  <c r="F90" i="9"/>
  <c r="H89" i="9"/>
  <c r="G89" i="9"/>
  <c r="F89" i="9"/>
  <c r="E89" i="9"/>
  <c r="B89" i="9" s="1"/>
  <c r="H88" i="9"/>
  <c r="G88" i="9"/>
  <c r="F88" i="9"/>
  <c r="E88" i="9"/>
  <c r="B88" i="9"/>
  <c r="H87" i="9"/>
  <c r="G87" i="9"/>
  <c r="F87" i="9"/>
  <c r="E87" i="9"/>
  <c r="B87" i="9" s="1"/>
  <c r="H86" i="9"/>
  <c r="E86" i="9" s="1"/>
  <c r="B86" i="9" s="1"/>
  <c r="G86" i="9"/>
  <c r="F86" i="9"/>
  <c r="H85" i="9"/>
  <c r="G85" i="9"/>
  <c r="F85" i="9"/>
  <c r="E85" i="9"/>
  <c r="B85" i="9" s="1"/>
  <c r="H84" i="9"/>
  <c r="E84" i="9" s="1"/>
  <c r="B84" i="9" s="1"/>
  <c r="G84" i="9"/>
  <c r="F84" i="9"/>
  <c r="H83" i="9"/>
  <c r="G83" i="9"/>
  <c r="F83" i="9"/>
  <c r="E83" i="9"/>
  <c r="B83" i="9"/>
  <c r="H82" i="9"/>
  <c r="E82" i="9" s="1"/>
  <c r="B82" i="9" s="1"/>
  <c r="G82" i="9"/>
  <c r="F82" i="9"/>
  <c r="H81" i="9"/>
  <c r="E81" i="9" s="1"/>
  <c r="B81" i="9" s="1"/>
  <c r="G81" i="9"/>
  <c r="F81" i="9"/>
  <c r="H80" i="9"/>
  <c r="G80" i="9"/>
  <c r="F80" i="9"/>
  <c r="E80" i="9"/>
  <c r="B80" i="9" s="1"/>
  <c r="H79" i="9"/>
  <c r="G79" i="9"/>
  <c r="F79" i="9"/>
  <c r="E79" i="9"/>
  <c r="B79" i="9" s="1"/>
  <c r="H78" i="9"/>
  <c r="G78" i="9"/>
  <c r="F78" i="9"/>
  <c r="E78" i="9"/>
  <c r="B78" i="9"/>
  <c r="H77" i="9"/>
  <c r="G77" i="9"/>
  <c r="F77" i="9"/>
  <c r="E77" i="9"/>
  <c r="B77" i="9" s="1"/>
  <c r="H76" i="9"/>
  <c r="G76" i="9"/>
  <c r="F76" i="9"/>
  <c r="E76" i="9"/>
  <c r="B76" i="9"/>
  <c r="H75" i="9"/>
  <c r="G75" i="9"/>
  <c r="F75" i="9"/>
  <c r="E75" i="9"/>
  <c r="B75" i="9" s="1"/>
  <c r="H74" i="9"/>
  <c r="G74" i="9"/>
  <c r="F74" i="9"/>
  <c r="E74" i="9"/>
  <c r="B74" i="9"/>
  <c r="H73" i="9"/>
  <c r="G73" i="9"/>
  <c r="F73" i="9"/>
  <c r="E73" i="9"/>
  <c r="B73" i="9" s="1"/>
  <c r="H72" i="9"/>
  <c r="G72" i="9"/>
  <c r="F72" i="9"/>
  <c r="E72" i="9"/>
  <c r="B72" i="9"/>
  <c r="H71" i="9"/>
  <c r="G71" i="9"/>
  <c r="F71" i="9"/>
  <c r="E71" i="9"/>
  <c r="B71" i="9" s="1"/>
  <c r="H70" i="9"/>
  <c r="G70" i="9"/>
  <c r="F70" i="9"/>
  <c r="E70" i="9"/>
  <c r="B70" i="9"/>
  <c r="H69" i="9"/>
  <c r="G69" i="9"/>
  <c r="F69" i="9"/>
  <c r="E69" i="9"/>
  <c r="B69" i="9" s="1"/>
  <c r="H68" i="9"/>
  <c r="E68" i="9" s="1"/>
  <c r="B68" i="9" s="1"/>
  <c r="G68" i="9"/>
  <c r="F68" i="9"/>
  <c r="H67" i="9"/>
  <c r="G67" i="9"/>
  <c r="F67" i="9"/>
  <c r="E67" i="9"/>
  <c r="B67" i="9" s="1"/>
  <c r="H66" i="9"/>
  <c r="G66" i="9"/>
  <c r="F66" i="9"/>
  <c r="E66" i="9"/>
  <c r="B66" i="9"/>
  <c r="H65" i="9"/>
  <c r="G65" i="9"/>
  <c r="F65" i="9"/>
  <c r="E65" i="9"/>
  <c r="B65" i="9" s="1"/>
  <c r="H64" i="9"/>
  <c r="G64" i="9"/>
  <c r="F64" i="9"/>
  <c r="E64" i="9"/>
  <c r="B64" i="9"/>
  <c r="H63" i="9"/>
  <c r="G63" i="9"/>
  <c r="F63" i="9"/>
  <c r="E63" i="9"/>
  <c r="B63" i="9" s="1"/>
  <c r="H62" i="9"/>
  <c r="E62" i="9" s="1"/>
  <c r="B62" i="9" s="1"/>
  <c r="G62" i="9"/>
  <c r="F62" i="9"/>
  <c r="H61" i="9"/>
  <c r="G61" i="9"/>
  <c r="F61" i="9"/>
  <c r="E61" i="9"/>
  <c r="B61" i="9" s="1"/>
  <c r="H60" i="9"/>
  <c r="E60" i="9" s="1"/>
  <c r="B60" i="9" s="1"/>
  <c r="G60" i="9"/>
  <c r="F60" i="9"/>
  <c r="H59" i="9"/>
  <c r="G59" i="9"/>
  <c r="F59" i="9"/>
  <c r="E59" i="9"/>
  <c r="B59" i="9" s="1"/>
  <c r="H58" i="9"/>
  <c r="G58" i="9"/>
  <c r="F58" i="9"/>
  <c r="E58" i="9"/>
  <c r="B58" i="9"/>
  <c r="H57" i="9"/>
  <c r="E57" i="9" s="1"/>
  <c r="B57" i="9" s="1"/>
  <c r="G57" i="9"/>
  <c r="F57" i="9"/>
  <c r="H56" i="9"/>
  <c r="E56" i="9" s="1"/>
  <c r="B56" i="9" s="1"/>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G50" i="9"/>
  <c r="F50" i="9"/>
  <c r="E50" i="9"/>
  <c r="B50" i="9" s="1"/>
  <c r="H49" i="9"/>
  <c r="E49" i="9" s="1"/>
  <c r="B49" i="9" s="1"/>
  <c r="G49" i="9"/>
  <c r="F49" i="9"/>
  <c r="H48" i="9"/>
  <c r="E48" i="9" s="1"/>
  <c r="B48" i="9" s="1"/>
  <c r="G48" i="9"/>
  <c r="F48" i="9"/>
  <c r="H47" i="9"/>
  <c r="E47" i="9" s="1"/>
  <c r="B47" i="9" s="1"/>
  <c r="G47" i="9"/>
  <c r="F47" i="9"/>
  <c r="H46" i="9"/>
  <c r="E46" i="9" s="1"/>
  <c r="B46" i="9" s="1"/>
  <c r="G46" i="9"/>
  <c r="F46" i="9"/>
  <c r="H45" i="9"/>
  <c r="E45" i="9" s="1"/>
  <c r="B45" i="9" s="1"/>
  <c r="G45" i="9"/>
  <c r="F45" i="9"/>
  <c r="H44" i="9"/>
  <c r="G44" i="9"/>
  <c r="F44" i="9"/>
  <c r="E44" i="9"/>
  <c r="B44" i="9" s="1"/>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E33" i="9" s="1"/>
  <c r="B33" i="9" s="1"/>
  <c r="G33" i="9"/>
  <c r="F33" i="9"/>
  <c r="H32" i="9"/>
  <c r="G32" i="9"/>
  <c r="F32" i="9"/>
  <c r="E32" i="9"/>
  <c r="B32" i="9" s="1"/>
  <c r="H31" i="9"/>
  <c r="G31" i="9"/>
  <c r="F31" i="9"/>
  <c r="H30" i="9"/>
  <c r="G30" i="9"/>
  <c r="F30" i="9"/>
  <c r="E30" i="9"/>
  <c r="B30" i="9" s="1"/>
  <c r="H29" i="9"/>
  <c r="G29" i="9"/>
  <c r="F29" i="9"/>
  <c r="E29" i="9"/>
  <c r="B29" i="9"/>
  <c r="H28" i="9"/>
  <c r="G28" i="9"/>
  <c r="F28" i="9"/>
  <c r="E28" i="9"/>
  <c r="B28" i="9" s="1"/>
  <c r="H27" i="9"/>
  <c r="E27" i="9" s="1"/>
  <c r="B27" i="9" s="1"/>
  <c r="G27" i="9"/>
  <c r="F27" i="9"/>
  <c r="H26" i="9"/>
  <c r="E26" i="9" s="1"/>
  <c r="B26" i="9" s="1"/>
  <c r="G26" i="9"/>
  <c r="F26" i="9"/>
  <c r="H25" i="9"/>
  <c r="E25" i="9" s="1"/>
  <c r="B25" i="9" s="1"/>
  <c r="G25" i="9"/>
  <c r="F25" i="9"/>
  <c r="F24" i="9"/>
  <c r="F4" i="9"/>
  <c r="O3" i="9"/>
  <c r="G296" i="9" s="1"/>
  <c r="E296" i="9" s="1"/>
  <c r="I3" i="9"/>
  <c r="H3" i="9"/>
  <c r="G3" i="9"/>
  <c r="D104" i="8"/>
  <c r="C1681" i="1" s="1"/>
  <c r="H1681" i="1" s="1"/>
  <c r="D97" i="8"/>
  <c r="D92" i="8"/>
  <c r="D87" i="8"/>
  <c r="D82" i="8"/>
  <c r="D77" i="8"/>
  <c r="D72" i="8"/>
  <c r="D67" i="8"/>
  <c r="D62" i="8"/>
  <c r="D57" i="8"/>
  <c r="D52" i="8"/>
  <c r="D46" i="8"/>
  <c r="D37" i="8"/>
  <c r="D27" i="8"/>
  <c r="D25" i="8" s="1"/>
  <c r="C1602" i="1" s="1"/>
  <c r="G1602" i="1" s="1"/>
  <c r="D18" i="8"/>
  <c r="D8" i="8"/>
  <c r="D6" i="8" s="1"/>
  <c r="E44" i="7"/>
  <c r="D44" i="7"/>
  <c r="E39" i="7"/>
  <c r="D39" i="7"/>
  <c r="E38" i="7"/>
  <c r="D38" i="7"/>
  <c r="E30" i="7"/>
  <c r="D30" i="7"/>
  <c r="E23" i="7"/>
  <c r="D23" i="7"/>
  <c r="E22" i="7"/>
  <c r="D22" i="7"/>
  <c r="E14" i="7"/>
  <c r="D14" i="7"/>
  <c r="E7" i="7"/>
  <c r="D1540" i="1" s="1"/>
  <c r="H1540" i="1" s="1"/>
  <c r="D7" i="7"/>
  <c r="E6" i="7"/>
  <c r="D1539" i="1" s="1"/>
  <c r="H1539" i="1" s="1"/>
  <c r="D6" i="7"/>
  <c r="E5" i="7"/>
  <c r="D1538" i="1" s="1"/>
  <c r="H1538" i="1" s="1"/>
  <c r="D5"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I30" i="3"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I31"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F218" i="5"/>
  <c r="F217" i="5"/>
  <c r="F216" i="5"/>
  <c r="F215" i="5"/>
  <c r="F214" i="5"/>
  <c r="F213" i="5"/>
  <c r="F212" i="5"/>
  <c r="E211" i="5"/>
  <c r="D211" i="5"/>
  <c r="F211" i="5" s="1"/>
  <c r="F210" i="5"/>
  <c r="F209" i="5"/>
  <c r="F208" i="5"/>
  <c r="F207" i="5"/>
  <c r="F206" i="5"/>
  <c r="F205" i="5"/>
  <c r="E204" i="5"/>
  <c r="D204" i="5"/>
  <c r="F204" i="5" s="1"/>
  <c r="E203" i="5"/>
  <c r="H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E178" i="5"/>
  <c r="H336" i="9" s="1"/>
  <c r="D178" i="5"/>
  <c r="G336" i="9" s="1"/>
  <c r="E177"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D147" i="5"/>
  <c r="F147" i="5" s="1"/>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D88" i="5"/>
  <c r="F88" i="5" s="1"/>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E603" i="4"/>
  <c r="D603" i="4"/>
  <c r="F603" i="4" s="1"/>
  <c r="F602" i="4"/>
  <c r="F601" i="4"/>
  <c r="F600" i="4"/>
  <c r="F599" i="4"/>
  <c r="E598" i="4"/>
  <c r="E597" i="4" s="1"/>
  <c r="D598" i="4"/>
  <c r="F598" i="4" s="1"/>
  <c r="D597" i="4"/>
  <c r="F597" i="4" s="1"/>
  <c r="F596" i="4"/>
  <c r="F595" i="4"/>
  <c r="E594" i="4"/>
  <c r="D594" i="4"/>
  <c r="F594" i="4" s="1"/>
  <c r="F593" i="4"/>
  <c r="F592" i="4"/>
  <c r="E591" i="4"/>
  <c r="D591" i="4"/>
  <c r="F591" i="4" s="1"/>
  <c r="F590" i="4"/>
  <c r="E589" i="4"/>
  <c r="D589" i="4"/>
  <c r="F589" i="4" s="1"/>
  <c r="F588" i="4"/>
  <c r="F587" i="4"/>
  <c r="F586" i="4"/>
  <c r="E585" i="4"/>
  <c r="D585" i="4"/>
  <c r="D584" i="4" s="1"/>
  <c r="F584" i="4" s="1"/>
  <c r="E584" i="4"/>
  <c r="F583" i="4"/>
  <c r="F582" i="4"/>
  <c r="E581" i="4"/>
  <c r="D581" i="4"/>
  <c r="F581" i="4" s="1"/>
  <c r="F580" i="4"/>
  <c r="F579" i="4"/>
  <c r="E578" i="4"/>
  <c r="D578" i="4"/>
  <c r="F578" i="4" s="1"/>
  <c r="F577" i="4"/>
  <c r="F576" i="4"/>
  <c r="E575" i="4"/>
  <c r="D575" i="4"/>
  <c r="F575" i="4" s="1"/>
  <c r="F574" i="4"/>
  <c r="F573" i="4"/>
  <c r="E572" i="4"/>
  <c r="E571" i="4" s="1"/>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D536" i="4" s="1"/>
  <c r="E536" i="4"/>
  <c r="F534" i="4"/>
  <c r="F533" i="4"/>
  <c r="E532" i="4"/>
  <c r="D532" i="4"/>
  <c r="F532" i="4" s="1"/>
  <c r="F531" i="4"/>
  <c r="F530" i="4"/>
  <c r="E529" i="4"/>
  <c r="D529" i="4"/>
  <c r="F529" i="4" s="1"/>
  <c r="F528" i="4"/>
  <c r="F527" i="4"/>
  <c r="E526" i="4"/>
  <c r="D526" i="4"/>
  <c r="F526" i="4" s="1"/>
  <c r="F525" i="4"/>
  <c r="F524" i="4"/>
  <c r="E523" i="4"/>
  <c r="D523" i="4"/>
  <c r="D522" i="4" s="1"/>
  <c r="F522"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E485" i="4"/>
  <c r="D485" i="4"/>
  <c r="F485" i="4" s="1"/>
  <c r="F484" i="4"/>
  <c r="F483" i="4"/>
  <c r="F482" i="4"/>
  <c r="F481" i="4"/>
  <c r="E480" i="4"/>
  <c r="E479" i="4" s="1"/>
  <c r="D480" i="4"/>
  <c r="F480" i="4" s="1"/>
  <c r="D479" i="4"/>
  <c r="F479" i="4" s="1"/>
  <c r="F478" i="4"/>
  <c r="F477" i="4"/>
  <c r="E476" i="4"/>
  <c r="D476" i="4"/>
  <c r="F476" i="4" s="1"/>
  <c r="F475" i="4"/>
  <c r="F474" i="4"/>
  <c r="E473" i="4"/>
  <c r="D473" i="4"/>
  <c r="F473" i="4" s="1"/>
  <c r="F472" i="4"/>
  <c r="F471" i="4"/>
  <c r="E470" i="4"/>
  <c r="D470" i="4"/>
  <c r="F470" i="4" s="1"/>
  <c r="F469" i="4"/>
  <c r="F468" i="4"/>
  <c r="E467" i="4"/>
  <c r="D467" i="4"/>
  <c r="D466" i="4" s="1"/>
  <c r="F466" i="4" s="1"/>
  <c r="E466"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D431" i="4"/>
  <c r="D430" i="4" s="1"/>
  <c r="E428" i="4"/>
  <c r="D423" i="1" s="1"/>
  <c r="H423" i="1" s="1"/>
  <c r="D428" i="4"/>
  <c r="E427" i="4"/>
  <c r="D427" i="4"/>
  <c r="D648" i="4" s="1"/>
  <c r="F648" i="4" s="1"/>
  <c r="E426" i="4"/>
  <c r="E647" i="4" s="1"/>
  <c r="D426" i="4"/>
  <c r="D647" i="4" s="1"/>
  <c r="F421" i="4"/>
  <c r="F420" i="4"/>
  <c r="F419" i="4"/>
  <c r="F416" i="4"/>
  <c r="F415" i="4"/>
  <c r="F414" i="4"/>
  <c r="F413" i="4"/>
  <c r="E412" i="4"/>
  <c r="D412" i="4"/>
  <c r="F412" i="4" s="1"/>
  <c r="F411" i="4"/>
  <c r="E410" i="4"/>
  <c r="D410" i="4"/>
  <c r="F410" i="4" s="1"/>
  <c r="F409" i="4"/>
  <c r="F408" i="4"/>
  <c r="E407" i="4"/>
  <c r="D407" i="4"/>
  <c r="F407"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3" i="4" s="1"/>
  <c r="F372" i="4"/>
  <c r="F371" i="4"/>
  <c r="F370" i="4"/>
  <c r="F369" i="4"/>
  <c r="F368" i="4"/>
  <c r="F367" i="4"/>
  <c r="E366" i="4"/>
  <c r="D366" i="4"/>
  <c r="F366" i="4" s="1"/>
  <c r="F365" i="4"/>
  <c r="F364" i="4"/>
  <c r="F363" i="4"/>
  <c r="E362" i="4"/>
  <c r="E361" i="4" s="1"/>
  <c r="E360" i="4" s="1"/>
  <c r="D362" i="4"/>
  <c r="F362" i="4" s="1"/>
  <c r="D361" i="4"/>
  <c r="F361" i="4" s="1"/>
  <c r="F359" i="4"/>
  <c r="E358" i="4"/>
  <c r="D358" i="4"/>
  <c r="F358" i="4" s="1"/>
  <c r="F357" i="4"/>
  <c r="F356" i="4"/>
  <c r="E355" i="4"/>
  <c r="D355" i="4"/>
  <c r="F355"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10" i="4"/>
  <c r="F310" i="4" s="1"/>
  <c r="E309" i="4"/>
  <c r="D309" i="4"/>
  <c r="F309" i="4" s="1"/>
  <c r="E308" i="4"/>
  <c r="E417"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D273" i="4"/>
  <c r="F272" i="4"/>
  <c r="F271" i="4"/>
  <c r="F270" i="4"/>
  <c r="E269" i="4"/>
  <c r="E262" i="4" s="1"/>
  <c r="D258" i="1" s="1"/>
  <c r="H258" i="1" s="1"/>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E225" i="4"/>
  <c r="D225" i="4"/>
  <c r="F225" i="4" s="1"/>
  <c r="F224" i="4"/>
  <c r="F223" i="4"/>
  <c r="E222" i="4"/>
  <c r="D222" i="4"/>
  <c r="F222" i="4" s="1"/>
  <c r="E221" i="4"/>
  <c r="D221" i="4"/>
  <c r="F221" i="4" s="1"/>
  <c r="F220" i="4"/>
  <c r="F219" i="4"/>
  <c r="F218" i="4"/>
  <c r="F217" i="4"/>
  <c r="E216" i="4"/>
  <c r="D216" i="4"/>
  <c r="F216" i="4" s="1"/>
  <c r="F215" i="4"/>
  <c r="F214" i="4"/>
  <c r="F213" i="4"/>
  <c r="F212" i="4"/>
  <c r="F211" i="4"/>
  <c r="F210" i="4"/>
  <c r="F209" i="4"/>
  <c r="E208" i="4"/>
  <c r="D208" i="4"/>
  <c r="F208" i="4" s="1"/>
  <c r="F207" i="4"/>
  <c r="F206" i="4"/>
  <c r="F205" i="4"/>
  <c r="F204" i="4"/>
  <c r="E203" i="4"/>
  <c r="D203" i="4"/>
  <c r="D202"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60" i="1" s="1"/>
  <c r="H160" i="1" s="1"/>
  <c r="D178" i="4"/>
  <c r="F177" i="4"/>
  <c r="F176" i="4"/>
  <c r="F175" i="4"/>
  <c r="F174" i="4"/>
  <c r="F173" i="4"/>
  <c r="F172" i="4"/>
  <c r="F171" i="4"/>
  <c r="E170" i="4"/>
  <c r="D170" i="4"/>
  <c r="F169" i="4"/>
  <c r="F168" i="4"/>
  <c r="F167" i="4"/>
  <c r="F166" i="4"/>
  <c r="E165" i="4"/>
  <c r="D165" i="4"/>
  <c r="D164" i="4" s="1"/>
  <c r="F163" i="4"/>
  <c r="F162" i="4"/>
  <c r="F161" i="4"/>
  <c r="E160" i="4"/>
  <c r="D160" i="4"/>
  <c r="F159" i="4"/>
  <c r="F158" i="4"/>
  <c r="F157" i="4"/>
  <c r="F156" i="4"/>
  <c r="F155" i="4"/>
  <c r="E154" i="4"/>
  <c r="D154" i="4"/>
  <c r="D153" i="4"/>
  <c r="F151" i="4"/>
  <c r="F150" i="4"/>
  <c r="F149" i="4"/>
  <c r="F148" i="4"/>
  <c r="F147" i="4"/>
  <c r="F146" i="4"/>
  <c r="F145" i="4"/>
  <c r="F144" i="4"/>
  <c r="F143" i="4"/>
  <c r="F142" i="4"/>
  <c r="E141" i="4"/>
  <c r="D141" i="4"/>
  <c r="D140" i="4" s="1"/>
  <c r="F140" i="4" s="1"/>
  <c r="E140" i="4"/>
  <c r="F139" i="4"/>
  <c r="F138" i="4"/>
  <c r="F137" i="4"/>
  <c r="F136" i="4"/>
  <c r="E135" i="4"/>
  <c r="D135" i="4"/>
  <c r="D134" i="4" s="1"/>
  <c r="E134" i="4"/>
  <c r="F133" i="4"/>
  <c r="F132" i="4"/>
  <c r="F131" i="4"/>
  <c r="F130" i="4"/>
  <c r="E129" i="4"/>
  <c r="D129" i="4"/>
  <c r="F129" i="4" s="1"/>
  <c r="F128" i="4"/>
  <c r="F127" i="4"/>
  <c r="E126" i="4"/>
  <c r="E125" i="4" s="1"/>
  <c r="D126" i="4"/>
  <c r="D125" i="4"/>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82"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D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D7" i="4"/>
  <c r="F7" i="4" s="1"/>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H30" i="3"/>
  <c r="G30" i="3"/>
  <c r="B30" i="3"/>
  <c r="I29" i="3"/>
  <c r="H29" i="3"/>
  <c r="G29" i="3"/>
  <c r="B29" i="3"/>
  <c r="I28" i="3"/>
  <c r="G28" i="3"/>
  <c r="B28" i="3"/>
  <c r="I27" i="3"/>
  <c r="G27" i="3"/>
  <c r="B27" i="3"/>
  <c r="G25" i="3"/>
  <c r="B25" i="3"/>
  <c r="I24"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G1682" i="1" s="1"/>
  <c r="C1680" i="1"/>
  <c r="G1680" i="1" s="1"/>
  <c r="G1679" i="1"/>
  <c r="C1679" i="1"/>
  <c r="H1679" i="1" s="1"/>
  <c r="C1678" i="1"/>
  <c r="G1678" i="1" s="1"/>
  <c r="G1677" i="1"/>
  <c r="C1677" i="1"/>
  <c r="H1677" i="1" s="1"/>
  <c r="C1676" i="1"/>
  <c r="G1676" i="1" s="1"/>
  <c r="G1675" i="1"/>
  <c r="C1675" i="1"/>
  <c r="H1675" i="1" s="1"/>
  <c r="C1674" i="1"/>
  <c r="G1674" i="1" s="1"/>
  <c r="G1673" i="1"/>
  <c r="C1673" i="1"/>
  <c r="H1673" i="1" s="1"/>
  <c r="C1672" i="1"/>
  <c r="G1672" i="1" s="1"/>
  <c r="G1671" i="1"/>
  <c r="C1671" i="1"/>
  <c r="H1671" i="1" s="1"/>
  <c r="C1670" i="1"/>
  <c r="G1670" i="1" s="1"/>
  <c r="G1669" i="1"/>
  <c r="C1669" i="1"/>
  <c r="H1669" i="1" s="1"/>
  <c r="C1668" i="1"/>
  <c r="G1668" i="1" s="1"/>
  <c r="G1667" i="1"/>
  <c r="C1667" i="1"/>
  <c r="H1667" i="1" s="1"/>
  <c r="C1666" i="1"/>
  <c r="G1666" i="1" s="1"/>
  <c r="G1665" i="1"/>
  <c r="C1665" i="1"/>
  <c r="H1665" i="1" s="1"/>
  <c r="C1664" i="1"/>
  <c r="G1664" i="1" s="1"/>
  <c r="G1663" i="1"/>
  <c r="C1663" i="1"/>
  <c r="H1663" i="1" s="1"/>
  <c r="C1662" i="1"/>
  <c r="G1662" i="1" s="1"/>
  <c r="G1661" i="1"/>
  <c r="C1661" i="1"/>
  <c r="H1661" i="1" s="1"/>
  <c r="C1660" i="1"/>
  <c r="G1660" i="1" s="1"/>
  <c r="G1659" i="1"/>
  <c r="C1659" i="1"/>
  <c r="H1659" i="1" s="1"/>
  <c r="C1658" i="1"/>
  <c r="G1658" i="1" s="1"/>
  <c r="G1657" i="1"/>
  <c r="C1657" i="1"/>
  <c r="H1657" i="1" s="1"/>
  <c r="C1656" i="1"/>
  <c r="G1656" i="1" s="1"/>
  <c r="G1655" i="1"/>
  <c r="C1655" i="1"/>
  <c r="H1655" i="1" s="1"/>
  <c r="C1654" i="1"/>
  <c r="G1654" i="1" s="1"/>
  <c r="G1653" i="1"/>
  <c r="C1653" i="1"/>
  <c r="H1653" i="1" s="1"/>
  <c r="C1652" i="1"/>
  <c r="G1652" i="1" s="1"/>
  <c r="G1651" i="1"/>
  <c r="C1651" i="1"/>
  <c r="H1651" i="1" s="1"/>
  <c r="C1650" i="1"/>
  <c r="G1650" i="1" s="1"/>
  <c r="G1649" i="1"/>
  <c r="C1649" i="1"/>
  <c r="H1649" i="1" s="1"/>
  <c r="C1648" i="1"/>
  <c r="G1648" i="1" s="1"/>
  <c r="G1647" i="1"/>
  <c r="C1647" i="1"/>
  <c r="H1647" i="1" s="1"/>
  <c r="C1646" i="1"/>
  <c r="G1646" i="1" s="1"/>
  <c r="G1645" i="1"/>
  <c r="C1645" i="1"/>
  <c r="H1645" i="1" s="1"/>
  <c r="C1644" i="1"/>
  <c r="G1644" i="1" s="1"/>
  <c r="G1643" i="1"/>
  <c r="C1643" i="1"/>
  <c r="H1643" i="1" s="1"/>
  <c r="C1642" i="1"/>
  <c r="G1642" i="1" s="1"/>
  <c r="G1641" i="1"/>
  <c r="C1641" i="1"/>
  <c r="H1641" i="1" s="1"/>
  <c r="C1640" i="1"/>
  <c r="G1640" i="1" s="1"/>
  <c r="G1639" i="1"/>
  <c r="C1639" i="1"/>
  <c r="H1639" i="1" s="1"/>
  <c r="C1638" i="1"/>
  <c r="G1638" i="1" s="1"/>
  <c r="C1637" i="1"/>
  <c r="H1637" i="1" s="1"/>
  <c r="C1636" i="1"/>
  <c r="G1636" i="1" s="1"/>
  <c r="C1635" i="1"/>
  <c r="H1635" i="1" s="1"/>
  <c r="C1634" i="1"/>
  <c r="G1634" i="1" s="1"/>
  <c r="G1633" i="1"/>
  <c r="C1633" i="1"/>
  <c r="H1633" i="1" s="1"/>
  <c r="C1632" i="1"/>
  <c r="G1632" i="1" s="1"/>
  <c r="G1631" i="1"/>
  <c r="C1631" i="1"/>
  <c r="H1631" i="1" s="1"/>
  <c r="C1630" i="1"/>
  <c r="G1630" i="1" s="1"/>
  <c r="G1629" i="1"/>
  <c r="C1629" i="1"/>
  <c r="H1629" i="1" s="1"/>
  <c r="C1627" i="1"/>
  <c r="H1627" i="1" s="1"/>
  <c r="C1626" i="1"/>
  <c r="G1626" i="1" s="1"/>
  <c r="G1625" i="1"/>
  <c r="C1625" i="1"/>
  <c r="H1625" i="1" s="1"/>
  <c r="C1624" i="1"/>
  <c r="G1624" i="1" s="1"/>
  <c r="C1623" i="1"/>
  <c r="H1623" i="1" s="1"/>
  <c r="C1620" i="1"/>
  <c r="G1620" i="1" s="1"/>
  <c r="G1619" i="1"/>
  <c r="C1619" i="1"/>
  <c r="H1619" i="1" s="1"/>
  <c r="H1618" i="1"/>
  <c r="C1618" i="1"/>
  <c r="G1618" i="1" s="1"/>
  <c r="G1617" i="1"/>
  <c r="C1617" i="1"/>
  <c r="H1617" i="1" s="1"/>
  <c r="H1616" i="1"/>
  <c r="C1616" i="1"/>
  <c r="G1616" i="1" s="1"/>
  <c r="G1615" i="1"/>
  <c r="C1615" i="1"/>
  <c r="H1615" i="1" s="1"/>
  <c r="H1614" i="1"/>
  <c r="C1614" i="1"/>
  <c r="G1614" i="1" s="1"/>
  <c r="G1613" i="1"/>
  <c r="C1613" i="1"/>
  <c r="H1613" i="1" s="1"/>
  <c r="C1612" i="1"/>
  <c r="G1612" i="1" s="1"/>
  <c r="C1611" i="1"/>
  <c r="H1611" i="1" s="1"/>
  <c r="C1610" i="1"/>
  <c r="G1610" i="1" s="1"/>
  <c r="G1609" i="1"/>
  <c r="C1609" i="1"/>
  <c r="H1609" i="1" s="1"/>
  <c r="H1608" i="1"/>
  <c r="C1608" i="1"/>
  <c r="G1608" i="1" s="1"/>
  <c r="G1607" i="1"/>
  <c r="C1607" i="1"/>
  <c r="H1607" i="1" s="1"/>
  <c r="C1606" i="1"/>
  <c r="G1606" i="1" s="1"/>
  <c r="C1605" i="1"/>
  <c r="H1605" i="1" s="1"/>
  <c r="C1604" i="1"/>
  <c r="G1604" i="1" s="1"/>
  <c r="C1603" i="1"/>
  <c r="H1603" i="1" s="1"/>
  <c r="C1601" i="1"/>
  <c r="H1601" i="1" s="1"/>
  <c r="H1600" i="1"/>
  <c r="C1600" i="1"/>
  <c r="G1600" i="1" s="1"/>
  <c r="G1599" i="1"/>
  <c r="C1599" i="1"/>
  <c r="H1599" i="1" s="1"/>
  <c r="H1598" i="1"/>
  <c r="C1598" i="1"/>
  <c r="G1598" i="1" s="1"/>
  <c r="G1597" i="1"/>
  <c r="C1597" i="1"/>
  <c r="H1597" i="1" s="1"/>
  <c r="H1596" i="1"/>
  <c r="C1596" i="1"/>
  <c r="G1596" i="1" s="1"/>
  <c r="G1595" i="1"/>
  <c r="C1595" i="1"/>
  <c r="H1595" i="1" s="1"/>
  <c r="C1594" i="1"/>
  <c r="G1594" i="1" s="1"/>
  <c r="C1593" i="1"/>
  <c r="H1593" i="1" s="1"/>
  <c r="C1592" i="1"/>
  <c r="G1592" i="1" s="1"/>
  <c r="C1591" i="1"/>
  <c r="H1591" i="1" s="1"/>
  <c r="H1590" i="1"/>
  <c r="C1590" i="1"/>
  <c r="G1590" i="1" s="1"/>
  <c r="G1589" i="1"/>
  <c r="C1589" i="1"/>
  <c r="H1589" i="1" s="1"/>
  <c r="C1588" i="1"/>
  <c r="G1588" i="1" s="1"/>
  <c r="C1587" i="1"/>
  <c r="H1587" i="1" s="1"/>
  <c r="C1586" i="1"/>
  <c r="G1586" i="1" s="1"/>
  <c r="C1585" i="1"/>
  <c r="H1585" i="1" s="1"/>
  <c r="C1584" i="1"/>
  <c r="G1584" i="1" s="1"/>
  <c r="C1582" i="1"/>
  <c r="H1582" i="1" s="1"/>
  <c r="D1581" i="1"/>
  <c r="C1581" i="1"/>
  <c r="D1580" i="1"/>
  <c r="C1580" i="1"/>
  <c r="D1579" i="1"/>
  <c r="C1579" i="1"/>
  <c r="D1578" i="1"/>
  <c r="C1578" i="1"/>
  <c r="G1578" i="1" s="1"/>
  <c r="D1577" i="1"/>
  <c r="C1577" i="1"/>
  <c r="G1577" i="1" s="1"/>
  <c r="D1576" i="1"/>
  <c r="C1576" i="1"/>
  <c r="G1576" i="1" s="1"/>
  <c r="D1575" i="1"/>
  <c r="C1575" i="1"/>
  <c r="G1575" i="1" s="1"/>
  <c r="D1574" i="1"/>
  <c r="C1574" i="1"/>
  <c r="G1574" i="1" s="1"/>
  <c r="D1573" i="1"/>
  <c r="C1573" i="1"/>
  <c r="G1573" i="1" s="1"/>
  <c r="D1572" i="1"/>
  <c r="C1572" i="1"/>
  <c r="G1572" i="1" s="1"/>
  <c r="D1571" i="1"/>
  <c r="C1571" i="1"/>
  <c r="G1571" i="1" s="1"/>
  <c r="D1570" i="1"/>
  <c r="C1570" i="1"/>
  <c r="G1570" i="1" s="1"/>
  <c r="D1569" i="1"/>
  <c r="C1569" i="1"/>
  <c r="G1569" i="1" s="1"/>
  <c r="D1568" i="1"/>
  <c r="C1568" i="1"/>
  <c r="G1568" i="1" s="1"/>
  <c r="D1567" i="1"/>
  <c r="C1567" i="1"/>
  <c r="G1567" i="1" s="1"/>
  <c r="D1566" i="1"/>
  <c r="C1566" i="1"/>
  <c r="G1566" i="1" s="1"/>
  <c r="D1565" i="1"/>
  <c r="C1565" i="1"/>
  <c r="G1565" i="1" s="1"/>
  <c r="D1564" i="1"/>
  <c r="C1564" i="1"/>
  <c r="G1564" i="1" s="1"/>
  <c r="D1563" i="1"/>
  <c r="C1563" i="1"/>
  <c r="G1563" i="1" s="1"/>
  <c r="D1562" i="1"/>
  <c r="C1562" i="1"/>
  <c r="G1562" i="1" s="1"/>
  <c r="D1561" i="1"/>
  <c r="C1561" i="1"/>
  <c r="G1561" i="1" s="1"/>
  <c r="D1560" i="1"/>
  <c r="C1560" i="1"/>
  <c r="G1560" i="1" s="1"/>
  <c r="D1559" i="1"/>
  <c r="C1559" i="1"/>
  <c r="G1559" i="1" s="1"/>
  <c r="D1558" i="1"/>
  <c r="C1558" i="1"/>
  <c r="G1558" i="1" s="1"/>
  <c r="D1557" i="1"/>
  <c r="C1557" i="1"/>
  <c r="G1557" i="1" s="1"/>
  <c r="D1556" i="1"/>
  <c r="C1556" i="1"/>
  <c r="G1556" i="1" s="1"/>
  <c r="D1555" i="1"/>
  <c r="C1555" i="1"/>
  <c r="G1555" i="1" s="1"/>
  <c r="D1554" i="1"/>
  <c r="C1554" i="1"/>
  <c r="G1554" i="1" s="1"/>
  <c r="D1553" i="1"/>
  <c r="C1553" i="1"/>
  <c r="G1553" i="1" s="1"/>
  <c r="D1552" i="1"/>
  <c r="C1552" i="1"/>
  <c r="G1552" i="1" s="1"/>
  <c r="D1551" i="1"/>
  <c r="C1551" i="1"/>
  <c r="G1551" i="1" s="1"/>
  <c r="D1550" i="1"/>
  <c r="C1550" i="1"/>
  <c r="G1550" i="1" s="1"/>
  <c r="D1549" i="1"/>
  <c r="C1549" i="1"/>
  <c r="G1549" i="1" s="1"/>
  <c r="D1548" i="1"/>
  <c r="C1548" i="1"/>
  <c r="G1548" i="1" s="1"/>
  <c r="D1547" i="1"/>
  <c r="H1547" i="1" s="1"/>
  <c r="C1547" i="1"/>
  <c r="J1547" i="1" s="1"/>
  <c r="D1546" i="1"/>
  <c r="J1546" i="1" s="1"/>
  <c r="C1546" i="1"/>
  <c r="G1546" i="1" s="1"/>
  <c r="D1545" i="1"/>
  <c r="J1545" i="1" s="1"/>
  <c r="C1545" i="1"/>
  <c r="G1545" i="1" s="1"/>
  <c r="D1544" i="1"/>
  <c r="J1544" i="1" s="1"/>
  <c r="C1544" i="1"/>
  <c r="G1544" i="1" s="1"/>
  <c r="D1543" i="1"/>
  <c r="J1543" i="1" s="1"/>
  <c r="C1543" i="1"/>
  <c r="G1543" i="1" s="1"/>
  <c r="D1542" i="1"/>
  <c r="J1542" i="1" s="1"/>
  <c r="C1542" i="1"/>
  <c r="G1542" i="1" s="1"/>
  <c r="D1541" i="1"/>
  <c r="J1541" i="1" s="1"/>
  <c r="C1541" i="1"/>
  <c r="G1541" i="1" s="1"/>
  <c r="C1540" i="1"/>
  <c r="C1539" i="1"/>
  <c r="C1538" i="1"/>
  <c r="D1537" i="1"/>
  <c r="D1536" i="1"/>
  <c r="H1536" i="1" s="1"/>
  <c r="C1536" i="1"/>
  <c r="G1536" i="1" s="1"/>
  <c r="D1535" i="1"/>
  <c r="H1535" i="1" s="1"/>
  <c r="C1535" i="1"/>
  <c r="G1535" i="1" s="1"/>
  <c r="D1534" i="1"/>
  <c r="H1534" i="1" s="1"/>
  <c r="C1534" i="1"/>
  <c r="G1534" i="1" s="1"/>
  <c r="D1533" i="1"/>
  <c r="H1533" i="1" s="1"/>
  <c r="C1533" i="1"/>
  <c r="G1533" i="1" s="1"/>
  <c r="D1532" i="1"/>
  <c r="H1532" i="1" s="1"/>
  <c r="C1532" i="1"/>
  <c r="G1532" i="1" s="1"/>
  <c r="D1531" i="1"/>
  <c r="H1531" i="1" s="1"/>
  <c r="C1531" i="1"/>
  <c r="G1531" i="1" s="1"/>
  <c r="D1530" i="1"/>
  <c r="H1530" i="1" s="1"/>
  <c r="C1530" i="1"/>
  <c r="G1530" i="1" s="1"/>
  <c r="D1529" i="1"/>
  <c r="H1529" i="1" s="1"/>
  <c r="C1529" i="1"/>
  <c r="G1529" i="1" s="1"/>
  <c r="D1528" i="1"/>
  <c r="H1528" i="1" s="1"/>
  <c r="C1528" i="1"/>
  <c r="G1528" i="1" s="1"/>
  <c r="D1527" i="1"/>
  <c r="H1527" i="1" s="1"/>
  <c r="C1527" i="1"/>
  <c r="G1527" i="1" s="1"/>
  <c r="D1526" i="1"/>
  <c r="H1526" i="1" s="1"/>
  <c r="C1526" i="1"/>
  <c r="G1526" i="1" s="1"/>
  <c r="D1525" i="1"/>
  <c r="D1524" i="1"/>
  <c r="H1524" i="1" s="1"/>
  <c r="C1524" i="1"/>
  <c r="G1524" i="1" s="1"/>
  <c r="D1523" i="1"/>
  <c r="H1523" i="1" s="1"/>
  <c r="C1523" i="1"/>
  <c r="G1523" i="1" s="1"/>
  <c r="D1522" i="1"/>
  <c r="H1522" i="1" s="1"/>
  <c r="C1522" i="1"/>
  <c r="G1522" i="1" s="1"/>
  <c r="D1521" i="1"/>
  <c r="H1521" i="1" s="1"/>
  <c r="C1521" i="1"/>
  <c r="G1521" i="1" s="1"/>
  <c r="D1520" i="1"/>
  <c r="H1520" i="1" s="1"/>
  <c r="C1520" i="1"/>
  <c r="G1520" i="1" s="1"/>
  <c r="D1519" i="1"/>
  <c r="H1519" i="1" s="1"/>
  <c r="C1519" i="1"/>
  <c r="G1519" i="1" s="1"/>
  <c r="D1518" i="1"/>
  <c r="H1518" i="1" s="1"/>
  <c r="C1518" i="1"/>
  <c r="G1518" i="1" s="1"/>
  <c r="D1517" i="1"/>
  <c r="H1517" i="1" s="1"/>
  <c r="C1517" i="1"/>
  <c r="G1517" i="1" s="1"/>
  <c r="D1516" i="1"/>
  <c r="H1516" i="1" s="1"/>
  <c r="C1516" i="1"/>
  <c r="D1515" i="1"/>
  <c r="H1515" i="1" s="1"/>
  <c r="C1515" i="1"/>
  <c r="G1515" i="1" s="1"/>
  <c r="D1514" i="1"/>
  <c r="H1514" i="1" s="1"/>
  <c r="C1514" i="1"/>
  <c r="D1513" i="1"/>
  <c r="H1513" i="1" s="1"/>
  <c r="C1513" i="1"/>
  <c r="G1513" i="1" s="1"/>
  <c r="D1512" i="1"/>
  <c r="H1512" i="1" s="1"/>
  <c r="C1512" i="1"/>
  <c r="G1512" i="1" s="1"/>
  <c r="D1511" i="1"/>
  <c r="H1511" i="1" s="1"/>
  <c r="C1511" i="1"/>
  <c r="G1511" i="1" s="1"/>
  <c r="D1510" i="1"/>
  <c r="H1510" i="1" s="1"/>
  <c r="C1510" i="1"/>
  <c r="D1509" i="1"/>
  <c r="H1509" i="1" s="1"/>
  <c r="C1509" i="1"/>
  <c r="G1509" i="1" s="1"/>
  <c r="D1508" i="1"/>
  <c r="H1508" i="1" s="1"/>
  <c r="C1508" i="1"/>
  <c r="G1508" i="1" s="1"/>
  <c r="D1507" i="1"/>
  <c r="H1507" i="1" s="1"/>
  <c r="C1507" i="1"/>
  <c r="G1507" i="1" s="1"/>
  <c r="D1506" i="1"/>
  <c r="H1506" i="1" s="1"/>
  <c r="C1506" i="1"/>
  <c r="G1506" i="1" s="1"/>
  <c r="D1505" i="1"/>
  <c r="H1505" i="1" s="1"/>
  <c r="C1505" i="1"/>
  <c r="G1505" i="1" s="1"/>
  <c r="D1504" i="1"/>
  <c r="H1504" i="1" s="1"/>
  <c r="C1504" i="1"/>
  <c r="G1504" i="1" s="1"/>
  <c r="D1503" i="1"/>
  <c r="H1503" i="1" s="1"/>
  <c r="C1503" i="1"/>
  <c r="G1503" i="1" s="1"/>
  <c r="D1502" i="1"/>
  <c r="H1502" i="1" s="1"/>
  <c r="C1502" i="1"/>
  <c r="G1502" i="1" s="1"/>
  <c r="D1501" i="1"/>
  <c r="H1501" i="1" s="1"/>
  <c r="C1501" i="1"/>
  <c r="G1501" i="1" s="1"/>
  <c r="D1500" i="1"/>
  <c r="H1500" i="1" s="1"/>
  <c r="C1500" i="1"/>
  <c r="G1500" i="1" s="1"/>
  <c r="D1499" i="1"/>
  <c r="H1499" i="1" s="1"/>
  <c r="C1499" i="1"/>
  <c r="G1499" i="1" s="1"/>
  <c r="D1498" i="1"/>
  <c r="H1498" i="1" s="1"/>
  <c r="C1498" i="1"/>
  <c r="G1498" i="1" s="1"/>
  <c r="D1497" i="1"/>
  <c r="H1497" i="1" s="1"/>
  <c r="C1497" i="1"/>
  <c r="G1497" i="1" s="1"/>
  <c r="D1496" i="1"/>
  <c r="H1496" i="1" s="1"/>
  <c r="C1496" i="1"/>
  <c r="G1496" i="1" s="1"/>
  <c r="D1495" i="1"/>
  <c r="H1495" i="1" s="1"/>
  <c r="C1495" i="1"/>
  <c r="G1495" i="1" s="1"/>
  <c r="D1494" i="1"/>
  <c r="H1494" i="1" s="1"/>
  <c r="C1494" i="1"/>
  <c r="G1494" i="1" s="1"/>
  <c r="D1493" i="1"/>
  <c r="H1493" i="1" s="1"/>
  <c r="C1493" i="1"/>
  <c r="G1493" i="1" s="1"/>
  <c r="D1492" i="1"/>
  <c r="H1492" i="1" s="1"/>
  <c r="C1492" i="1"/>
  <c r="G1492" i="1" s="1"/>
  <c r="D1491" i="1"/>
  <c r="H1491" i="1" s="1"/>
  <c r="C1491" i="1"/>
  <c r="G1491" i="1" s="1"/>
  <c r="D1490" i="1"/>
  <c r="H1490" i="1" s="1"/>
  <c r="C1490" i="1"/>
  <c r="G1490" i="1" s="1"/>
  <c r="D1489" i="1"/>
  <c r="H1489" i="1" s="1"/>
  <c r="C1489" i="1"/>
  <c r="G1489" i="1" s="1"/>
  <c r="D1488" i="1"/>
  <c r="H1488" i="1" s="1"/>
  <c r="C1488" i="1"/>
  <c r="G1488" i="1" s="1"/>
  <c r="D1487" i="1"/>
  <c r="H1487" i="1" s="1"/>
  <c r="C1487" i="1"/>
  <c r="G1487" i="1" s="1"/>
  <c r="D1486" i="1"/>
  <c r="H1486" i="1" s="1"/>
  <c r="C1486" i="1"/>
  <c r="G1486" i="1" s="1"/>
  <c r="D1485" i="1"/>
  <c r="D1484" i="1"/>
  <c r="H1484" i="1" s="1"/>
  <c r="C1484" i="1"/>
  <c r="G1484" i="1" s="1"/>
  <c r="D1483" i="1"/>
  <c r="H1483" i="1" s="1"/>
  <c r="C1483" i="1"/>
  <c r="G1483" i="1" s="1"/>
  <c r="D1482" i="1"/>
  <c r="H1482" i="1" s="1"/>
  <c r="C1482" i="1"/>
  <c r="G1482" i="1" s="1"/>
  <c r="D1481" i="1"/>
  <c r="H1481" i="1" s="1"/>
  <c r="C1481" i="1"/>
  <c r="G1481" i="1" s="1"/>
  <c r="D1480" i="1"/>
  <c r="H1480" i="1" s="1"/>
  <c r="C1480" i="1"/>
  <c r="G1480" i="1" s="1"/>
  <c r="D1479" i="1"/>
  <c r="H1479" i="1" s="1"/>
  <c r="C1479" i="1"/>
  <c r="G1479" i="1" s="1"/>
  <c r="D1478" i="1"/>
  <c r="H1478" i="1" s="1"/>
  <c r="C1478" i="1"/>
  <c r="G1478" i="1" s="1"/>
  <c r="D1477" i="1"/>
  <c r="H1477" i="1" s="1"/>
  <c r="C1477" i="1"/>
  <c r="G1477" i="1" s="1"/>
  <c r="D1476" i="1"/>
  <c r="H1476" i="1" s="1"/>
  <c r="C1476" i="1"/>
  <c r="G1476" i="1" s="1"/>
  <c r="D1475" i="1"/>
  <c r="H1475" i="1" s="1"/>
  <c r="C1475" i="1"/>
  <c r="G1475" i="1" s="1"/>
  <c r="D1474" i="1"/>
  <c r="H1474" i="1" s="1"/>
  <c r="C1474" i="1"/>
  <c r="G1474" i="1" s="1"/>
  <c r="D1473" i="1"/>
  <c r="H1473" i="1" s="1"/>
  <c r="C1473" i="1"/>
  <c r="G1473" i="1" s="1"/>
  <c r="D1472" i="1"/>
  <c r="H1472" i="1" s="1"/>
  <c r="C1472" i="1"/>
  <c r="G1472" i="1" s="1"/>
  <c r="D1471" i="1"/>
  <c r="H1471" i="1" s="1"/>
  <c r="C1471" i="1"/>
  <c r="G1471" i="1" s="1"/>
  <c r="D1470" i="1"/>
  <c r="H1470" i="1" s="1"/>
  <c r="C1470" i="1"/>
  <c r="G1470" i="1" s="1"/>
  <c r="D1469" i="1"/>
  <c r="H1469" i="1" s="1"/>
  <c r="C1469" i="1"/>
  <c r="G1469" i="1" s="1"/>
  <c r="D1468" i="1"/>
  <c r="H1468" i="1" s="1"/>
  <c r="C1468" i="1"/>
  <c r="G1468" i="1" s="1"/>
  <c r="D1467" i="1"/>
  <c r="H1467" i="1" s="1"/>
  <c r="C1467" i="1"/>
  <c r="G1467" i="1" s="1"/>
  <c r="D1466" i="1"/>
  <c r="H1466" i="1" s="1"/>
  <c r="C1466" i="1"/>
  <c r="G1466" i="1" s="1"/>
  <c r="D1465" i="1"/>
  <c r="H1465" i="1" s="1"/>
  <c r="C1465" i="1"/>
  <c r="G1465" i="1" s="1"/>
  <c r="D1464" i="1"/>
  <c r="H1464" i="1" s="1"/>
  <c r="C1464" i="1"/>
  <c r="G1464" i="1" s="1"/>
  <c r="D1463" i="1"/>
  <c r="H1463" i="1" s="1"/>
  <c r="C1463" i="1"/>
  <c r="G1463" i="1" s="1"/>
  <c r="D1462" i="1"/>
  <c r="H1462" i="1" s="1"/>
  <c r="C1462" i="1"/>
  <c r="G1462" i="1" s="1"/>
  <c r="D1461" i="1"/>
  <c r="H1461" i="1" s="1"/>
  <c r="C1461" i="1"/>
  <c r="G1461" i="1" s="1"/>
  <c r="D1460" i="1"/>
  <c r="H1460" i="1" s="1"/>
  <c r="C1460" i="1"/>
  <c r="G1460" i="1" s="1"/>
  <c r="D1459" i="1"/>
  <c r="H1459" i="1" s="1"/>
  <c r="C1459" i="1"/>
  <c r="G1459" i="1" s="1"/>
  <c r="D1458" i="1"/>
  <c r="H1458" i="1" s="1"/>
  <c r="C1458" i="1"/>
  <c r="G1458" i="1" s="1"/>
  <c r="D1457" i="1"/>
  <c r="H1457" i="1" s="1"/>
  <c r="C1457" i="1"/>
  <c r="G1457" i="1" s="1"/>
  <c r="D1456" i="1"/>
  <c r="H1456" i="1" s="1"/>
  <c r="C1456" i="1"/>
  <c r="G1456" i="1" s="1"/>
  <c r="D1455" i="1"/>
  <c r="H1455" i="1" s="1"/>
  <c r="C1455" i="1"/>
  <c r="G1455" i="1" s="1"/>
  <c r="D1454" i="1"/>
  <c r="H1454" i="1" s="1"/>
  <c r="C1454" i="1"/>
  <c r="G1454" i="1" s="1"/>
  <c r="D1453" i="1"/>
  <c r="H1453" i="1" s="1"/>
  <c r="C1453" i="1"/>
  <c r="G1453" i="1" s="1"/>
  <c r="D1452" i="1"/>
  <c r="H1452" i="1" s="1"/>
  <c r="C1452" i="1"/>
  <c r="G1452" i="1" s="1"/>
  <c r="D1451" i="1"/>
  <c r="H1451" i="1" s="1"/>
  <c r="C1451" i="1"/>
  <c r="G1451" i="1" s="1"/>
  <c r="D1450" i="1"/>
  <c r="H1450" i="1" s="1"/>
  <c r="C1450" i="1"/>
  <c r="G1450" i="1" s="1"/>
  <c r="D1449" i="1"/>
  <c r="H1449" i="1" s="1"/>
  <c r="C1449" i="1"/>
  <c r="G1449" i="1" s="1"/>
  <c r="D1448" i="1"/>
  <c r="H1448" i="1" s="1"/>
  <c r="C1448" i="1"/>
  <c r="G1448" i="1" s="1"/>
  <c r="D1447" i="1"/>
  <c r="H1447" i="1" s="1"/>
  <c r="C1447" i="1"/>
  <c r="G1447" i="1" s="1"/>
  <c r="D1446" i="1"/>
  <c r="H1446" i="1" s="1"/>
  <c r="C1446" i="1"/>
  <c r="G1446" i="1" s="1"/>
  <c r="D1445" i="1"/>
  <c r="H1445" i="1" s="1"/>
  <c r="C1445" i="1"/>
  <c r="G1445" i="1" s="1"/>
  <c r="D1444" i="1"/>
  <c r="H1444" i="1" s="1"/>
  <c r="C1444" i="1"/>
  <c r="G1444" i="1" s="1"/>
  <c r="D1443" i="1"/>
  <c r="H1443" i="1" s="1"/>
  <c r="C1443" i="1"/>
  <c r="G1443" i="1" s="1"/>
  <c r="D1442" i="1"/>
  <c r="H1442" i="1" s="1"/>
  <c r="C1442" i="1"/>
  <c r="G1442" i="1" s="1"/>
  <c r="D1441" i="1"/>
  <c r="H1441" i="1" s="1"/>
  <c r="C1441" i="1"/>
  <c r="G1441" i="1" s="1"/>
  <c r="D1440" i="1"/>
  <c r="H1440" i="1" s="1"/>
  <c r="C1440" i="1"/>
  <c r="G1440" i="1" s="1"/>
  <c r="D1439" i="1"/>
  <c r="H1439" i="1" s="1"/>
  <c r="C1439" i="1"/>
  <c r="G1439" i="1" s="1"/>
  <c r="D1438" i="1"/>
  <c r="H1438" i="1" s="1"/>
  <c r="C1438" i="1"/>
  <c r="G1438" i="1" s="1"/>
  <c r="D1437" i="1"/>
  <c r="H1437" i="1" s="1"/>
  <c r="C1437" i="1"/>
  <c r="G1437" i="1" s="1"/>
  <c r="D1436" i="1"/>
  <c r="H1436" i="1" s="1"/>
  <c r="C1436" i="1"/>
  <c r="G1436" i="1" s="1"/>
  <c r="D1435" i="1"/>
  <c r="H1435" i="1" s="1"/>
  <c r="C1435" i="1"/>
  <c r="G1435" i="1" s="1"/>
  <c r="D1434" i="1"/>
  <c r="H1434" i="1" s="1"/>
  <c r="C1434" i="1"/>
  <c r="G1434" i="1" s="1"/>
  <c r="D1433" i="1"/>
  <c r="H1433" i="1" s="1"/>
  <c r="C1433" i="1"/>
  <c r="G1433" i="1" s="1"/>
  <c r="D1432" i="1"/>
  <c r="H1432" i="1" s="1"/>
  <c r="C1432" i="1"/>
  <c r="G1432" i="1" s="1"/>
  <c r="D1431" i="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C1389" i="1"/>
  <c r="D1388" i="1"/>
  <c r="C1388" i="1"/>
  <c r="D1387" i="1"/>
  <c r="C1387" i="1"/>
  <c r="D1386" i="1"/>
  <c r="C1386" i="1"/>
  <c r="D1385" i="1"/>
  <c r="C1385" i="1"/>
  <c r="D1384" i="1"/>
  <c r="C1384" i="1"/>
  <c r="D1383" i="1"/>
  <c r="C1383" i="1"/>
  <c r="D1382" i="1"/>
  <c r="C1382" i="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G1376" i="1" s="1"/>
  <c r="D1375" i="1"/>
  <c r="H1375" i="1" s="1"/>
  <c r="C1375" i="1"/>
  <c r="G1375" i="1" s="1"/>
  <c r="D1374" i="1"/>
  <c r="H1374" i="1" s="1"/>
  <c r="C1374" i="1"/>
  <c r="D1373" i="1"/>
  <c r="H1373" i="1" s="1"/>
  <c r="C1373" i="1"/>
  <c r="G1373" i="1" s="1"/>
  <c r="D1372" i="1"/>
  <c r="H1372" i="1" s="1"/>
  <c r="C1372" i="1"/>
  <c r="G1372" i="1" s="1"/>
  <c r="D1371" i="1"/>
  <c r="H1371" i="1" s="1"/>
  <c r="C1371" i="1"/>
  <c r="G1371" i="1" s="1"/>
  <c r="D1370" i="1"/>
  <c r="H1370" i="1" s="1"/>
  <c r="C1370" i="1"/>
  <c r="G1370" i="1" s="1"/>
  <c r="D1369" i="1"/>
  <c r="H1369" i="1" s="1"/>
  <c r="C1369" i="1"/>
  <c r="G1369" i="1" s="1"/>
  <c r="D1368" i="1"/>
  <c r="H1368" i="1" s="1"/>
  <c r="C1368" i="1"/>
  <c r="G1368" i="1" s="1"/>
  <c r="D1367" i="1"/>
  <c r="H1367" i="1" s="1"/>
  <c r="C1367" i="1"/>
  <c r="G1367" i="1" s="1"/>
  <c r="D1366" i="1"/>
  <c r="H1366" i="1" s="1"/>
  <c r="C1366" i="1"/>
  <c r="G1366" i="1" s="1"/>
  <c r="D1365" i="1"/>
  <c r="H1365" i="1" s="1"/>
  <c r="C1365" i="1"/>
  <c r="G1365" i="1" s="1"/>
  <c r="D1364" i="1"/>
  <c r="H1364" i="1" s="1"/>
  <c r="C1364" i="1"/>
  <c r="G1364" i="1" s="1"/>
  <c r="D1363" i="1"/>
  <c r="H1363" i="1" s="1"/>
  <c r="C1363" i="1"/>
  <c r="G1363" i="1" s="1"/>
  <c r="D1362" i="1"/>
  <c r="H1362" i="1" s="1"/>
  <c r="C1362" i="1"/>
  <c r="G1362" i="1" s="1"/>
  <c r="D1361" i="1"/>
  <c r="H1361" i="1" s="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C1340" i="1"/>
  <c r="D1339" i="1"/>
  <c r="C1339" i="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D1319" i="1"/>
  <c r="C1319" i="1"/>
  <c r="G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D1310" i="1"/>
  <c r="C1310" i="1"/>
  <c r="H1310" i="1" s="1"/>
  <c r="D1309" i="1"/>
  <c r="C1309" i="1"/>
  <c r="H1309" i="1" s="1"/>
  <c r="D1308" i="1"/>
  <c r="C1308" i="1"/>
  <c r="H1308" i="1" s="1"/>
  <c r="D1307" i="1"/>
  <c r="C1307" i="1"/>
  <c r="D1306" i="1"/>
  <c r="C1306" i="1"/>
  <c r="D1305" i="1"/>
  <c r="C1305" i="1"/>
  <c r="D1304" i="1"/>
  <c r="C1304" i="1"/>
  <c r="H1304" i="1" s="1"/>
  <c r="D1303" i="1"/>
  <c r="C1303" i="1"/>
  <c r="H1303" i="1" s="1"/>
  <c r="D1302" i="1"/>
  <c r="C1302" i="1"/>
  <c r="D1301" i="1"/>
  <c r="C1301" i="1"/>
  <c r="D1300" i="1"/>
  <c r="C1300" i="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D1291" i="1"/>
  <c r="C1291" i="1"/>
  <c r="D1290" i="1"/>
  <c r="C1290" i="1"/>
  <c r="D1289" i="1"/>
  <c r="C1289" i="1"/>
  <c r="D1288" i="1"/>
  <c r="C1288" i="1"/>
  <c r="D1287" i="1"/>
  <c r="C1287" i="1"/>
  <c r="D1286" i="1"/>
  <c r="C1286" i="1"/>
  <c r="H1286" i="1" s="1"/>
  <c r="D1285" i="1"/>
  <c r="C1285" i="1"/>
  <c r="H1285" i="1" s="1"/>
  <c r="D1284" i="1"/>
  <c r="C1284" i="1"/>
  <c r="H1284" i="1" s="1"/>
  <c r="D1283" i="1"/>
  <c r="C1283" i="1"/>
  <c r="H1283" i="1" s="1"/>
  <c r="D1282" i="1"/>
  <c r="C1282" i="1"/>
  <c r="H1282" i="1" s="1"/>
  <c r="D1281" i="1"/>
  <c r="C1281" i="1"/>
  <c r="D1280" i="1"/>
  <c r="C1280" i="1"/>
  <c r="H1280" i="1" s="1"/>
  <c r="D1279" i="1"/>
  <c r="C1279" i="1"/>
  <c r="H1279" i="1" s="1"/>
  <c r="D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D1265" i="1"/>
  <c r="C1265" i="1"/>
  <c r="H1265" i="1" s="1"/>
  <c r="C1264" i="1"/>
  <c r="D1263" i="1"/>
  <c r="C1263" i="1"/>
  <c r="D1262" i="1"/>
  <c r="C1262" i="1"/>
  <c r="D1261" i="1"/>
  <c r="C1261" i="1"/>
  <c r="D1260" i="1"/>
  <c r="C1260" i="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C1185" i="1"/>
  <c r="D1184" i="1"/>
  <c r="C1184" i="1"/>
  <c r="H1184" i="1" s="1"/>
  <c r="D1183" i="1"/>
  <c r="C1183" i="1"/>
  <c r="H1183" i="1" s="1"/>
  <c r="C1182" i="1"/>
  <c r="D1179" i="1"/>
  <c r="C1179" i="1"/>
  <c r="D1178" i="1"/>
  <c r="C1178" i="1"/>
  <c r="H1178" i="1" s="1"/>
  <c r="D1177" i="1"/>
  <c r="C1177" i="1"/>
  <c r="H1177" i="1" s="1"/>
  <c r="D1176" i="1"/>
  <c r="C1176" i="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2" i="1"/>
  <c r="C1152" i="1"/>
  <c r="H1152"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D736" i="1"/>
  <c r="C736" i="1"/>
  <c r="H736" i="1" s="1"/>
  <c r="D735" i="1"/>
  <c r="C735" i="1"/>
  <c r="D734" i="1"/>
  <c r="C734" i="1"/>
  <c r="H734" i="1" s="1"/>
  <c r="D733" i="1"/>
  <c r="C733" i="1"/>
  <c r="H733" i="1" s="1"/>
  <c r="D732" i="1"/>
  <c r="C732" i="1"/>
  <c r="H732" i="1" s="1"/>
  <c r="D731" i="1"/>
  <c r="C731" i="1"/>
  <c r="H731" i="1" s="1"/>
  <c r="D730" i="1"/>
  <c r="C730" i="1"/>
  <c r="H730" i="1" s="1"/>
  <c r="D729" i="1"/>
  <c r="C729" i="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D679" i="1"/>
  <c r="H679" i="1" s="1"/>
  <c r="C679" i="1"/>
  <c r="G679" i="1" s="1"/>
  <c r="D678" i="1"/>
  <c r="H678" i="1" s="1"/>
  <c r="C678" i="1"/>
  <c r="G678" i="1" s="1"/>
  <c r="D677" i="1"/>
  <c r="H677" i="1" s="1"/>
  <c r="C677" i="1"/>
  <c r="G677" i="1" s="1"/>
  <c r="D676" i="1"/>
  <c r="H676" i="1" s="1"/>
  <c r="C676" i="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D652" i="1"/>
  <c r="H652" i="1" s="1"/>
  <c r="C652" i="1"/>
  <c r="D651" i="1"/>
  <c r="H651" i="1" s="1"/>
  <c r="C651" i="1"/>
  <c r="G651" i="1" s="1"/>
  <c r="D650" i="1"/>
  <c r="H650" i="1" s="1"/>
  <c r="C650" i="1"/>
  <c r="D649" i="1"/>
  <c r="H649" i="1" s="1"/>
  <c r="C649" i="1"/>
  <c r="D648" i="1"/>
  <c r="H648" i="1" s="1"/>
  <c r="C648" i="1"/>
  <c r="D647" i="1"/>
  <c r="H647" i="1" s="1"/>
  <c r="C647" i="1"/>
  <c r="D646" i="1"/>
  <c r="H646" i="1" s="1"/>
  <c r="C646" i="1"/>
  <c r="D645" i="1"/>
  <c r="H645" i="1" s="1"/>
  <c r="C645" i="1"/>
  <c r="G645" i="1" s="1"/>
  <c r="C642" i="1"/>
  <c r="D641" i="1"/>
  <c r="H641" i="1" s="1"/>
  <c r="C641" i="1"/>
  <c r="D636" i="1"/>
  <c r="H636" i="1" s="1"/>
  <c r="C636" i="1"/>
  <c r="D635" i="1"/>
  <c r="H635" i="1" s="1"/>
  <c r="C635" i="1"/>
  <c r="G635" i="1" s="1"/>
  <c r="D632" i="1"/>
  <c r="H632" i="1" s="1"/>
  <c r="C632" i="1"/>
  <c r="G632" i="1" s="1"/>
  <c r="D631" i="1"/>
  <c r="H631" i="1" s="1"/>
  <c r="C631" i="1"/>
  <c r="G631" i="1" s="1"/>
  <c r="D630" i="1"/>
  <c r="H630" i="1" s="1"/>
  <c r="C630" i="1"/>
  <c r="G630" i="1" s="1"/>
  <c r="D629" i="1"/>
  <c r="H629" i="1" s="1"/>
  <c r="C629" i="1"/>
  <c r="G629" i="1" s="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H619" i="1" s="1"/>
  <c r="C619" i="1"/>
  <c r="G619" i="1" s="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H587" i="1" s="1"/>
  <c r="C587" i="1"/>
  <c r="G587" i="1" s="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H561" i="1" s="1"/>
  <c r="C561" i="1"/>
  <c r="G561" i="1" s="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8" i="1"/>
  <c r="H528" i="1" s="1"/>
  <c r="C528" i="1"/>
  <c r="G528" i="1" s="1"/>
  <c r="D527" i="1"/>
  <c r="H527" i="1" s="1"/>
  <c r="C527" i="1"/>
  <c r="G527" i="1" s="1"/>
  <c r="D526" i="1"/>
  <c r="H526" i="1" s="1"/>
  <c r="C526" i="1"/>
  <c r="G526" i="1" s="1"/>
  <c r="D525" i="1"/>
  <c r="H525" i="1" s="1"/>
  <c r="C525" i="1"/>
  <c r="G525" i="1" s="1"/>
  <c r="D524" i="1"/>
  <c r="H524" i="1" s="1"/>
  <c r="C524" i="1"/>
  <c r="G524" i="1" s="1"/>
  <c r="D523" i="1"/>
  <c r="H523" i="1" s="1"/>
  <c r="C523" i="1"/>
  <c r="G523" i="1" s="1"/>
  <c r="D522" i="1"/>
  <c r="H522" i="1" s="1"/>
  <c r="C522" i="1"/>
  <c r="G522" i="1" s="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D478" i="1"/>
  <c r="H478" i="1" s="1"/>
  <c r="C478" i="1"/>
  <c r="G478" i="1" s="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H453" i="1" s="1"/>
  <c r="C453" i="1"/>
  <c r="G453" i="1" s="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C424" i="1"/>
  <c r="C423" i="1"/>
  <c r="D422" i="1"/>
  <c r="H422" i="1" s="1"/>
  <c r="C422" i="1"/>
  <c r="D421" i="1"/>
  <c r="H421" i="1" s="1"/>
  <c r="C421" i="1"/>
  <c r="D416" i="1"/>
  <c r="H416" i="1" s="1"/>
  <c r="C416" i="1"/>
  <c r="D415" i="1"/>
  <c r="H415" i="1" s="1"/>
  <c r="C415" i="1"/>
  <c r="D414" i="1"/>
  <c r="H414" i="1" s="1"/>
  <c r="C414" i="1"/>
  <c r="D412" i="1"/>
  <c r="D411" i="1"/>
  <c r="H411" i="1" s="1"/>
  <c r="C411" i="1"/>
  <c r="G411" i="1" s="1"/>
  <c r="D410" i="1"/>
  <c r="H410" i="1" s="1"/>
  <c r="C410" i="1"/>
  <c r="G410" i="1" s="1"/>
  <c r="D409" i="1"/>
  <c r="H409" i="1" s="1"/>
  <c r="C409" i="1"/>
  <c r="G409" i="1" s="1"/>
  <c r="D408" i="1"/>
  <c r="H408" i="1" s="1"/>
  <c r="C408" i="1"/>
  <c r="G408" i="1" s="1"/>
  <c r="D407" i="1"/>
  <c r="H407" i="1" s="1"/>
  <c r="C407" i="1"/>
  <c r="G407" i="1" s="1"/>
  <c r="D406" i="1"/>
  <c r="H406" i="1" s="1"/>
  <c r="C406" i="1"/>
  <c r="G406" i="1" s="1"/>
  <c r="D405" i="1"/>
  <c r="H405" i="1" s="1"/>
  <c r="C405" i="1"/>
  <c r="G405" i="1" s="1"/>
  <c r="D404" i="1"/>
  <c r="H404" i="1" s="1"/>
  <c r="C404" i="1"/>
  <c r="G404" i="1" s="1"/>
  <c r="D403" i="1"/>
  <c r="H403" i="1" s="1"/>
  <c r="C403" i="1"/>
  <c r="G403" i="1" s="1"/>
  <c r="D402" i="1"/>
  <c r="H402" i="1" s="1"/>
  <c r="C402" i="1"/>
  <c r="G402" i="1" s="1"/>
  <c r="D401" i="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D388" i="1"/>
  <c r="H388" i="1" s="1"/>
  <c r="C388" i="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D374" i="1"/>
  <c r="H374" i="1" s="1"/>
  <c r="C374" i="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D354" i="1"/>
  <c r="H354" i="1" s="1"/>
  <c r="C354" i="1"/>
  <c r="G354" i="1" s="1"/>
  <c r="D353" i="1"/>
  <c r="H353" i="1" s="1"/>
  <c r="C353" i="1"/>
  <c r="G353" i="1" s="1"/>
  <c r="D352" i="1"/>
  <c r="H352" i="1" s="1"/>
  <c r="C352" i="1"/>
  <c r="G352" i="1" s="1"/>
  <c r="D351" i="1"/>
  <c r="H351" i="1" s="1"/>
  <c r="C351" i="1"/>
  <c r="G351" i="1" s="1"/>
  <c r="D350" i="1"/>
  <c r="H350" i="1" s="1"/>
  <c r="C350" i="1"/>
  <c r="G350" i="1" s="1"/>
  <c r="D349" i="1"/>
  <c r="D348" i="1"/>
  <c r="H348" i="1" s="1"/>
  <c r="C348" i="1"/>
  <c r="G348" i="1" s="1"/>
  <c r="D347" i="1"/>
  <c r="H347" i="1" s="1"/>
  <c r="C347" i="1"/>
  <c r="G347" i="1" s="1"/>
  <c r="D346" i="1"/>
  <c r="H346" i="1" s="1"/>
  <c r="C346" i="1"/>
  <c r="G346" i="1" s="1"/>
  <c r="D345" i="1"/>
  <c r="H345" i="1" s="1"/>
  <c r="C345" i="1"/>
  <c r="G345" i="1" s="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D316" i="1"/>
  <c r="H316" i="1" s="1"/>
  <c r="C316" i="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D302" i="1"/>
  <c r="H302" i="1" s="1"/>
  <c r="C302" i="1"/>
  <c r="G302" i="1" s="1"/>
  <c r="D301" i="1"/>
  <c r="H301" i="1" s="1"/>
  <c r="C301" i="1"/>
  <c r="D300" i="1"/>
  <c r="H300" i="1" s="1"/>
  <c r="C300" i="1"/>
  <c r="G300" i="1" s="1"/>
  <c r="D299" i="1"/>
  <c r="H299" i="1" s="1"/>
  <c r="C299" i="1"/>
  <c r="D298" i="1"/>
  <c r="H298" i="1" s="1"/>
  <c r="C298" i="1"/>
  <c r="D294" i="1"/>
  <c r="H294" i="1" s="1"/>
  <c r="C294" i="1"/>
  <c r="G294" i="1" s="1"/>
  <c r="D293" i="1"/>
  <c r="H293" i="1" s="1"/>
  <c r="C293" i="1"/>
  <c r="G293" i="1" s="1"/>
  <c r="D292" i="1"/>
  <c r="H292" i="1" s="1"/>
  <c r="C292" i="1"/>
  <c r="G292" i="1" s="1"/>
  <c r="D291" i="1"/>
  <c r="H291" i="1" s="1"/>
  <c r="C291" i="1"/>
  <c r="G291" i="1" s="1"/>
  <c r="D290" i="1"/>
  <c r="H290" i="1" s="1"/>
  <c r="C290" i="1"/>
  <c r="G290" i="1" s="1"/>
  <c r="D289" i="1"/>
  <c r="H289" i="1" s="1"/>
  <c r="C289" i="1"/>
  <c r="G289" i="1" s="1"/>
  <c r="D288" i="1"/>
  <c r="H288" i="1" s="1"/>
  <c r="C288" i="1"/>
  <c r="G288" i="1" s="1"/>
  <c r="D287" i="1"/>
  <c r="H287" i="1" s="1"/>
  <c r="C287" i="1"/>
  <c r="G287" i="1" s="1"/>
  <c r="D286" i="1"/>
  <c r="H286" i="1" s="1"/>
  <c r="C286" i="1"/>
  <c r="G286" i="1" s="1"/>
  <c r="D285" i="1"/>
  <c r="H285" i="1" s="1"/>
  <c r="C285" i="1"/>
  <c r="G285"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D271" i="1"/>
  <c r="H271" i="1" s="1"/>
  <c r="C271" i="1"/>
  <c r="G271" i="1" s="1"/>
  <c r="D270" i="1"/>
  <c r="H270" i="1" s="1"/>
  <c r="C270" i="1"/>
  <c r="D269" i="1"/>
  <c r="H269" i="1" s="1"/>
  <c r="C269" i="1"/>
  <c r="D268" i="1"/>
  <c r="H268" i="1" s="1"/>
  <c r="C268" i="1"/>
  <c r="G268" i="1" s="1"/>
  <c r="D267" i="1"/>
  <c r="H267" i="1" s="1"/>
  <c r="C267" i="1"/>
  <c r="D266" i="1"/>
  <c r="H266" i="1" s="1"/>
  <c r="C266" i="1"/>
  <c r="G266" i="1" s="1"/>
  <c r="D265" i="1"/>
  <c r="H265" i="1" s="1"/>
  <c r="C265" i="1"/>
  <c r="D264" i="1"/>
  <c r="H264" i="1" s="1"/>
  <c r="C264" i="1"/>
  <c r="G264" i="1" s="1"/>
  <c r="D263" i="1"/>
  <c r="H263" i="1" s="1"/>
  <c r="C263" i="1"/>
  <c r="G263" i="1" s="1"/>
  <c r="D262" i="1"/>
  <c r="H262" i="1" s="1"/>
  <c r="C262" i="1"/>
  <c r="G262" i="1" s="1"/>
  <c r="D261" i="1"/>
  <c r="H261" i="1" s="1"/>
  <c r="C261" i="1"/>
  <c r="G261" i="1" s="1"/>
  <c r="D260" i="1"/>
  <c r="H260" i="1" s="1"/>
  <c r="C260" i="1"/>
  <c r="G260" i="1" s="1"/>
  <c r="D259" i="1"/>
  <c r="H259" i="1" s="1"/>
  <c r="C259" i="1"/>
  <c r="G259" i="1" s="1"/>
  <c r="C258" i="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D248" i="1"/>
  <c r="H248" i="1" s="1"/>
  <c r="C248" i="1"/>
  <c r="G248" i="1" s="1"/>
  <c r="D247" i="1"/>
  <c r="H247" i="1" s="1"/>
  <c r="C247" i="1"/>
  <c r="G247" i="1" s="1"/>
  <c r="D246" i="1"/>
  <c r="H246" i="1" s="1"/>
  <c r="C246" i="1"/>
  <c r="G246" i="1" s="1"/>
  <c r="D245" i="1"/>
  <c r="H245" i="1" s="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H231" i="1"/>
  <c r="D231" i="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H216" i="1"/>
  <c r="D216" i="1"/>
  <c r="C216" i="1"/>
  <c r="G216" i="1" s="1"/>
  <c r="D215" i="1"/>
  <c r="H215" i="1" s="1"/>
  <c r="C215" i="1"/>
  <c r="D214" i="1"/>
  <c r="H214" i="1" s="1"/>
  <c r="C214" i="1"/>
  <c r="G214" i="1" s="1"/>
  <c r="D213" i="1"/>
  <c r="H213" i="1" s="1"/>
  <c r="C213" i="1"/>
  <c r="D212" i="1"/>
  <c r="H212" i="1" s="1"/>
  <c r="C212" i="1"/>
  <c r="D211" i="1"/>
  <c r="H211" i="1" s="1"/>
  <c r="C211" i="1"/>
  <c r="G211" i="1" s="1"/>
  <c r="D210" i="1"/>
  <c r="H210" i="1" s="1"/>
  <c r="C210" i="1"/>
  <c r="G210" i="1" s="1"/>
  <c r="D209" i="1"/>
  <c r="H209" i="1" s="1"/>
  <c r="C209" i="1"/>
  <c r="G209" i="1" s="1"/>
  <c r="H208" i="1"/>
  <c r="D208" i="1"/>
  <c r="C208" i="1"/>
  <c r="G208" i="1" s="1"/>
  <c r="D207" i="1"/>
  <c r="H207" i="1" s="1"/>
  <c r="C207" i="1"/>
  <c r="G207" i="1" s="1"/>
  <c r="D206" i="1"/>
  <c r="H206" i="1" s="1"/>
  <c r="C206" i="1"/>
  <c r="G206" i="1" s="1"/>
  <c r="D205" i="1"/>
  <c r="H205" i="1" s="1"/>
  <c r="C205" i="1"/>
  <c r="G205" i="1" s="1"/>
  <c r="D204" i="1"/>
  <c r="H204" i="1" s="1"/>
  <c r="C204" i="1"/>
  <c r="G204" i="1" s="1"/>
  <c r="D203" i="1"/>
  <c r="H203" i="1" s="1"/>
  <c r="C203" i="1"/>
  <c r="G203" i="1" s="1"/>
  <c r="D202" i="1"/>
  <c r="H202" i="1" s="1"/>
  <c r="C202" i="1"/>
  <c r="G202" i="1" s="1"/>
  <c r="D201" i="1"/>
  <c r="H201" i="1" s="1"/>
  <c r="C201" i="1"/>
  <c r="G201" i="1" s="1"/>
  <c r="H200" i="1"/>
  <c r="D200" i="1"/>
  <c r="C200" i="1"/>
  <c r="G200" i="1" s="1"/>
  <c r="D199" i="1"/>
  <c r="H199" i="1" s="1"/>
  <c r="C199" i="1"/>
  <c r="G199" i="1" s="1"/>
  <c r="D198" i="1"/>
  <c r="H198" i="1" s="1"/>
  <c r="C198" i="1"/>
  <c r="D197" i="1"/>
  <c r="H197" i="1" s="1"/>
  <c r="C197" i="1"/>
  <c r="D196" i="1"/>
  <c r="H196" i="1" s="1"/>
  <c r="C196" i="1"/>
  <c r="G196" i="1" s="1"/>
  <c r="D195" i="1"/>
  <c r="H195" i="1" s="1"/>
  <c r="C195" i="1"/>
  <c r="H194" i="1"/>
  <c r="D194" i="1"/>
  <c r="C194" i="1"/>
  <c r="G194" i="1" s="1"/>
  <c r="D193" i="1"/>
  <c r="H193" i="1" s="1"/>
  <c r="C193" i="1"/>
  <c r="D192" i="1"/>
  <c r="H192" i="1" s="1"/>
  <c r="C192" i="1"/>
  <c r="G192" i="1" s="1"/>
  <c r="D191" i="1"/>
  <c r="H191" i="1" s="1"/>
  <c r="C191" i="1"/>
  <c r="G191" i="1" s="1"/>
  <c r="D190" i="1"/>
  <c r="H190" i="1" s="1"/>
  <c r="C190" i="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G184" i="1" s="1"/>
  <c r="D183" i="1"/>
  <c r="H183" i="1" s="1"/>
  <c r="C183" i="1"/>
  <c r="G183" i="1" s="1"/>
  <c r="D182" i="1"/>
  <c r="H182" i="1" s="1"/>
  <c r="C182" i="1"/>
  <c r="D181" i="1"/>
  <c r="H181" i="1" s="1"/>
  <c r="C181" i="1"/>
  <c r="G181" i="1" s="1"/>
  <c r="D180" i="1"/>
  <c r="H180" i="1" s="1"/>
  <c r="C180" i="1"/>
  <c r="D179" i="1"/>
  <c r="H179" i="1" s="1"/>
  <c r="C179" i="1"/>
  <c r="G179" i="1" s="1"/>
  <c r="D178" i="1"/>
  <c r="H178" i="1" s="1"/>
  <c r="C178" i="1"/>
  <c r="D177" i="1"/>
  <c r="H177" i="1" s="1"/>
  <c r="C177" i="1"/>
  <c r="D176" i="1"/>
  <c r="H176" i="1" s="1"/>
  <c r="C176" i="1"/>
  <c r="D175" i="1"/>
  <c r="H175" i="1" s="1"/>
  <c r="C175" i="1"/>
  <c r="D174" i="1"/>
  <c r="H174" i="1" s="1"/>
  <c r="C174" i="1"/>
  <c r="D173" i="1"/>
  <c r="H173" i="1" s="1"/>
  <c r="C173" i="1"/>
  <c r="D172" i="1"/>
  <c r="H172" i="1" s="1"/>
  <c r="C172" i="1"/>
  <c r="G172" i="1" s="1"/>
  <c r="D171" i="1"/>
  <c r="H171" i="1" s="1"/>
  <c r="C171" i="1"/>
  <c r="D170" i="1"/>
  <c r="H170" i="1" s="1"/>
  <c r="C170" i="1"/>
  <c r="D169" i="1"/>
  <c r="H169" i="1" s="1"/>
  <c r="C169" i="1"/>
  <c r="D168" i="1"/>
  <c r="H168" i="1" s="1"/>
  <c r="C168" i="1"/>
  <c r="D167" i="1"/>
  <c r="H167" i="1" s="1"/>
  <c r="C167" i="1"/>
  <c r="D166" i="1"/>
  <c r="H166" i="1" s="1"/>
  <c r="C166" i="1"/>
  <c r="D165" i="1"/>
  <c r="H165" i="1" s="1"/>
  <c r="C165" i="1"/>
  <c r="G165" i="1" s="1"/>
  <c r="D164" i="1"/>
  <c r="H164" i="1" s="1"/>
  <c r="C164" i="1"/>
  <c r="D163" i="1"/>
  <c r="H163" i="1" s="1"/>
  <c r="C163" i="1"/>
  <c r="D162" i="1"/>
  <c r="H162" i="1" s="1"/>
  <c r="C162" i="1"/>
  <c r="D161" i="1"/>
  <c r="H161" i="1" s="1"/>
  <c r="C161" i="1"/>
  <c r="C160" i="1"/>
  <c r="D159" i="1"/>
  <c r="H159" i="1" s="1"/>
  <c r="C159" i="1"/>
  <c r="G159" i="1" s="1"/>
  <c r="D158" i="1"/>
  <c r="H158" i="1" s="1"/>
  <c r="C158" i="1"/>
  <c r="D157" i="1"/>
  <c r="H157" i="1" s="1"/>
  <c r="C157" i="1"/>
  <c r="G157" i="1" s="1"/>
  <c r="D156" i="1"/>
  <c r="H156" i="1" s="1"/>
  <c r="C156" i="1"/>
  <c r="D155" i="1"/>
  <c r="H155" i="1" s="1"/>
  <c r="C155" i="1"/>
  <c r="D154" i="1"/>
  <c r="H154" i="1" s="1"/>
  <c r="C154" i="1"/>
  <c r="D153" i="1"/>
  <c r="H153" i="1" s="1"/>
  <c r="C153" i="1"/>
  <c r="G153" i="1" s="1"/>
  <c r="D152" i="1"/>
  <c r="H152" i="1" s="1"/>
  <c r="C152" i="1"/>
  <c r="G152" i="1" s="1"/>
  <c r="D151" i="1"/>
  <c r="H151" i="1" s="1"/>
  <c r="C151" i="1"/>
  <c r="D150" i="1"/>
  <c r="H150" i="1" s="1"/>
  <c r="C150" i="1"/>
  <c r="C149" i="1"/>
  <c r="D147" i="1"/>
  <c r="H147" i="1" s="1"/>
  <c r="C147" i="1"/>
  <c r="G147" i="1" s="1"/>
  <c r="D146" i="1"/>
  <c r="H146" i="1" s="1"/>
  <c r="C146" i="1"/>
  <c r="G146" i="1" s="1"/>
  <c r="D145" i="1"/>
  <c r="H145" i="1" s="1"/>
  <c r="C145" i="1"/>
  <c r="G145" i="1" s="1"/>
  <c r="D144" i="1"/>
  <c r="H144" i="1" s="1"/>
  <c r="C144" i="1"/>
  <c r="G144" i="1" s="1"/>
  <c r="D143" i="1"/>
  <c r="H143" i="1" s="1"/>
  <c r="C143" i="1"/>
  <c r="G143" i="1" s="1"/>
  <c r="D142" i="1"/>
  <c r="H142" i="1" s="1"/>
  <c r="C142" i="1"/>
  <c r="G142" i="1" s="1"/>
  <c r="D141" i="1"/>
  <c r="H141" i="1" s="1"/>
  <c r="C141" i="1"/>
  <c r="G141" i="1" s="1"/>
  <c r="D140" i="1"/>
  <c r="H140" i="1" s="1"/>
  <c r="C140" i="1"/>
  <c r="G140" i="1" s="1"/>
  <c r="D139" i="1"/>
  <c r="H139" i="1" s="1"/>
  <c r="C139" i="1"/>
  <c r="G139" i="1" s="1"/>
  <c r="H138" i="1"/>
  <c r="D138" i="1"/>
  <c r="C138" i="1"/>
  <c r="G138" i="1" s="1"/>
  <c r="D137" i="1"/>
  <c r="H137" i="1" s="1"/>
  <c r="C137" i="1"/>
  <c r="G137" i="1" s="1"/>
  <c r="D136" i="1"/>
  <c r="H136" i="1" s="1"/>
  <c r="C136" i="1"/>
  <c r="G136" i="1" s="1"/>
  <c r="D135" i="1"/>
  <c r="H135" i="1" s="1"/>
  <c r="C135" i="1"/>
  <c r="G135" i="1" s="1"/>
  <c r="D134" i="1"/>
  <c r="H134" i="1" s="1"/>
  <c r="C134" i="1"/>
  <c r="G134" i="1" s="1"/>
  <c r="D133" i="1"/>
  <c r="H133" i="1" s="1"/>
  <c r="C133" i="1"/>
  <c r="D132" i="1"/>
  <c r="H132" i="1" s="1"/>
  <c r="C132" i="1"/>
  <c r="D131" i="1"/>
  <c r="H131" i="1" s="1"/>
  <c r="C131" i="1"/>
  <c r="D130" i="1"/>
  <c r="H130" i="1" s="1"/>
  <c r="C130" i="1"/>
  <c r="D129" i="1"/>
  <c r="H129" i="1" s="1"/>
  <c r="C129" i="1"/>
  <c r="G129" i="1" s="1"/>
  <c r="D128" i="1"/>
  <c r="H128" i="1" s="1"/>
  <c r="C128" i="1"/>
  <c r="G128" i="1" s="1"/>
  <c r="D127" i="1"/>
  <c r="H127" i="1" s="1"/>
  <c r="C127" i="1"/>
  <c r="G127" i="1" s="1"/>
  <c r="D126" i="1"/>
  <c r="H126" i="1" s="1"/>
  <c r="C126" i="1"/>
  <c r="D125" i="1"/>
  <c r="H125" i="1" s="1"/>
  <c r="C125" i="1"/>
  <c r="D124" i="1"/>
  <c r="H124" i="1" s="1"/>
  <c r="C124" i="1"/>
  <c r="D123" i="1"/>
  <c r="H123" i="1" s="1"/>
  <c r="C123" i="1"/>
  <c r="D122" i="1"/>
  <c r="H122" i="1" s="1"/>
  <c r="C122" i="1"/>
  <c r="D121" i="1"/>
  <c r="H121" i="1" s="1"/>
  <c r="C121" i="1"/>
  <c r="D120" i="1"/>
  <c r="H120" i="1" s="1"/>
  <c r="C120" i="1"/>
  <c r="G120" i="1" s="1"/>
  <c r="D119" i="1"/>
  <c r="H119" i="1" s="1"/>
  <c r="C119" i="1"/>
  <c r="G119" i="1" s="1"/>
  <c r="D118" i="1"/>
  <c r="H118" i="1" s="1"/>
  <c r="C118" i="1"/>
  <c r="G118" i="1" s="1"/>
  <c r="H117" i="1"/>
  <c r="D117" i="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H104" i="1"/>
  <c r="D104" i="1"/>
  <c r="C104" i="1"/>
  <c r="G104" i="1" s="1"/>
  <c r="D103" i="1"/>
  <c r="H103" i="1" s="1"/>
  <c r="C103" i="1"/>
  <c r="G103" i="1" s="1"/>
  <c r="D102" i="1"/>
  <c r="H102" i="1" s="1"/>
  <c r="C102" i="1"/>
  <c r="G102" i="1" s="1"/>
  <c r="D101" i="1"/>
  <c r="H101" i="1" s="1"/>
  <c r="C101" i="1"/>
  <c r="G101" i="1" s="1"/>
  <c r="H100" i="1"/>
  <c r="D100" i="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G89" i="1" s="1"/>
  <c r="H88" i="1"/>
  <c r="D88" i="1"/>
  <c r="C88" i="1"/>
  <c r="G88" i="1" s="1"/>
  <c r="D87" i="1"/>
  <c r="H87" i="1" s="1"/>
  <c r="C87" i="1"/>
  <c r="G87" i="1" s="1"/>
  <c r="D86" i="1"/>
  <c r="H86" i="1" s="1"/>
  <c r="C86" i="1"/>
  <c r="G86" i="1" s="1"/>
  <c r="D85" i="1"/>
  <c r="H85" i="1" s="1"/>
  <c r="C85" i="1"/>
  <c r="G85" i="1" s="1"/>
  <c r="D84" i="1"/>
  <c r="H84" i="1" s="1"/>
  <c r="C84" i="1"/>
  <c r="G84" i="1" s="1"/>
  <c r="D83" i="1"/>
  <c r="H83" i="1" s="1"/>
  <c r="C83" i="1"/>
  <c r="G83" i="1" s="1"/>
  <c r="D82" i="1"/>
  <c r="H82" i="1" s="1"/>
  <c r="C82" i="1"/>
  <c r="G82" i="1" s="1"/>
  <c r="D81" i="1"/>
  <c r="H81" i="1" s="1"/>
  <c r="C81" i="1"/>
  <c r="H80" i="1"/>
  <c r="D80" i="1"/>
  <c r="C80" i="1"/>
  <c r="G80" i="1" s="1"/>
  <c r="D79" i="1"/>
  <c r="H79" i="1" s="1"/>
  <c r="C79" i="1"/>
  <c r="G79" i="1" s="1"/>
  <c r="D78" i="1"/>
  <c r="H78" i="1" s="1"/>
  <c r="C78" i="1"/>
  <c r="G78" i="1" s="1"/>
  <c r="D77" i="1"/>
  <c r="H77" i="1" s="1"/>
  <c r="C77" i="1"/>
  <c r="G77" i="1" s="1"/>
  <c r="D76" i="1"/>
  <c r="H76" i="1" s="1"/>
  <c r="C76" i="1"/>
  <c r="G76" i="1" s="1"/>
  <c r="D75" i="1"/>
  <c r="H75" i="1" s="1"/>
  <c r="C75" i="1"/>
  <c r="G75" i="1" s="1"/>
  <c r="D74" i="1"/>
  <c r="H74" i="1" s="1"/>
  <c r="C74" i="1"/>
  <c r="G74" i="1" s="1"/>
  <c r="D73" i="1"/>
  <c r="H73" i="1" s="1"/>
  <c r="C73" i="1"/>
  <c r="G73" i="1" s="1"/>
  <c r="D72" i="1"/>
  <c r="H72" i="1" s="1"/>
  <c r="C72" i="1"/>
  <c r="G72" i="1" s="1"/>
  <c r="D71" i="1"/>
  <c r="H71" i="1" s="1"/>
  <c r="C71" i="1"/>
  <c r="G71" i="1" s="1"/>
  <c r="D70" i="1"/>
  <c r="H70" i="1" s="1"/>
  <c r="C70" i="1"/>
  <c r="G70" i="1" s="1"/>
  <c r="D69" i="1"/>
  <c r="H69" i="1" s="1"/>
  <c r="C69" i="1"/>
  <c r="G69" i="1" s="1"/>
  <c r="D68" i="1"/>
  <c r="H68" i="1" s="1"/>
  <c r="C68" i="1"/>
  <c r="G68" i="1" s="1"/>
  <c r="D67" i="1"/>
  <c r="H67" i="1" s="1"/>
  <c r="C67" i="1"/>
  <c r="G67" i="1" s="1"/>
  <c r="D66" i="1"/>
  <c r="H66" i="1" s="1"/>
  <c r="C66" i="1"/>
  <c r="G66" i="1" s="1"/>
  <c r="D65" i="1"/>
  <c r="H65" i="1" s="1"/>
  <c r="C65" i="1"/>
  <c r="D64" i="1"/>
  <c r="H64" i="1" s="1"/>
  <c r="C64" i="1"/>
  <c r="D63" i="1"/>
  <c r="H63" i="1" s="1"/>
  <c r="C63" i="1"/>
  <c r="G63" i="1" s="1"/>
  <c r="D62" i="1"/>
  <c r="H62" i="1" s="1"/>
  <c r="C62" i="1"/>
  <c r="G62" i="1" s="1"/>
  <c r="H61" i="1"/>
  <c r="D61" i="1"/>
  <c r="C61" i="1"/>
  <c r="G61" i="1" s="1"/>
  <c r="D60" i="1"/>
  <c r="H60" i="1" s="1"/>
  <c r="C60" i="1"/>
  <c r="G60" i="1" s="1"/>
  <c r="D59" i="1"/>
  <c r="H59" i="1" s="1"/>
  <c r="C59" i="1"/>
  <c r="G59" i="1" s="1"/>
  <c r="D58" i="1"/>
  <c r="H58" i="1" s="1"/>
  <c r="C58" i="1"/>
  <c r="G58" i="1" s="1"/>
  <c r="D57" i="1"/>
  <c r="H57" i="1" s="1"/>
  <c r="C57" i="1"/>
  <c r="G57" i="1" s="1"/>
  <c r="D56" i="1"/>
  <c r="H56" i="1" s="1"/>
  <c r="C56" i="1"/>
  <c r="G56" i="1" s="1"/>
  <c r="D55" i="1"/>
  <c r="H55" i="1" s="1"/>
  <c r="C55" i="1"/>
  <c r="G55" i="1" s="1"/>
  <c r="D54" i="1"/>
  <c r="H54" i="1" s="1"/>
  <c r="C54" i="1"/>
  <c r="G54" i="1" s="1"/>
  <c r="D53" i="1"/>
  <c r="H53" i="1" s="1"/>
  <c r="C53" i="1"/>
  <c r="G53" i="1" s="1"/>
  <c r="D52" i="1"/>
  <c r="H52" i="1" s="1"/>
  <c r="C52" i="1"/>
  <c r="G52" i="1" s="1"/>
  <c r="D51" i="1"/>
  <c r="H51" i="1" s="1"/>
  <c r="C51" i="1"/>
  <c r="G51" i="1" s="1"/>
  <c r="D50" i="1"/>
  <c r="H50" i="1" s="1"/>
  <c r="C50" i="1"/>
  <c r="G50" i="1" s="1"/>
  <c r="D49" i="1"/>
  <c r="H49" i="1" s="1"/>
  <c r="C49" i="1"/>
  <c r="G49" i="1" s="1"/>
  <c r="D48" i="1"/>
  <c r="H48" i="1" s="1"/>
  <c r="C48" i="1"/>
  <c r="G48" i="1" s="1"/>
  <c r="H47" i="1"/>
  <c r="D47" i="1"/>
  <c r="C47" i="1"/>
  <c r="G47" i="1" s="1"/>
  <c r="D46" i="1"/>
  <c r="H46" i="1" s="1"/>
  <c r="C46" i="1"/>
  <c r="G46" i="1" s="1"/>
  <c r="D45" i="1"/>
  <c r="H45" i="1" s="1"/>
  <c r="C45" i="1"/>
  <c r="D44" i="1"/>
  <c r="H44" i="1" s="1"/>
  <c r="C44" i="1"/>
  <c r="G44" i="1" s="1"/>
  <c r="D43" i="1"/>
  <c r="H43" i="1" s="1"/>
  <c r="C43" i="1"/>
  <c r="G43" i="1" s="1"/>
  <c r="D42" i="1"/>
  <c r="H42" i="1" s="1"/>
  <c r="C42" i="1"/>
  <c r="G42" i="1" s="1"/>
  <c r="H41" i="1"/>
  <c r="D41" i="1"/>
  <c r="C41" i="1"/>
  <c r="G41" i="1" s="1"/>
  <c r="D40" i="1"/>
  <c r="H40" i="1" s="1"/>
  <c r="C40" i="1"/>
  <c r="G40" i="1" s="1"/>
  <c r="D39" i="1"/>
  <c r="H39" i="1" s="1"/>
  <c r="C39" i="1"/>
  <c r="G39" i="1" s="1"/>
  <c r="D38" i="1"/>
  <c r="H38" i="1" s="1"/>
  <c r="C38" i="1"/>
  <c r="G38" i="1" s="1"/>
  <c r="D37" i="1"/>
  <c r="H37" i="1" s="1"/>
  <c r="C37" i="1"/>
  <c r="G37" i="1" s="1"/>
  <c r="D36" i="1"/>
  <c r="H36" i="1" s="1"/>
  <c r="C36" i="1"/>
  <c r="G36" i="1" s="1"/>
  <c r="D35" i="1"/>
  <c r="H35" i="1" s="1"/>
  <c r="C35" i="1"/>
  <c r="G35" i="1" s="1"/>
  <c r="H34" i="1"/>
  <c r="D34" i="1"/>
  <c r="C34" i="1"/>
  <c r="G34" i="1" s="1"/>
  <c r="D33" i="1"/>
  <c r="H33" i="1" s="1"/>
  <c r="C33" i="1"/>
  <c r="G33" i="1" s="1"/>
  <c r="D32" i="1"/>
  <c r="H32" i="1" s="1"/>
  <c r="C32" i="1"/>
  <c r="G32" i="1" s="1"/>
  <c r="D31" i="1"/>
  <c r="H31" i="1" s="1"/>
  <c r="C31" i="1"/>
  <c r="G31" i="1" s="1"/>
  <c r="D30" i="1"/>
  <c r="H30" i="1" s="1"/>
  <c r="C30" i="1"/>
  <c r="G30" i="1" s="1"/>
  <c r="D29" i="1"/>
  <c r="H29" i="1" s="1"/>
  <c r="C29" i="1"/>
  <c r="G29" i="1" s="1"/>
  <c r="H28" i="1"/>
  <c r="D28" i="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H17" i="1"/>
  <c r="D17" i="1"/>
  <c r="C17" i="1"/>
  <c r="G17" i="1" s="1"/>
  <c r="D16" i="1"/>
  <c r="H16" i="1" s="1"/>
  <c r="C16" i="1"/>
  <c r="G16" i="1" s="1"/>
  <c r="D15" i="1"/>
  <c r="H15" i="1" s="1"/>
  <c r="C15" i="1"/>
  <c r="G15" i="1" s="1"/>
  <c r="D14" i="1"/>
  <c r="H14" i="1" s="1"/>
  <c r="C14" i="1"/>
  <c r="G14" i="1" s="1"/>
  <c r="D13" i="1"/>
  <c r="H13" i="1" s="1"/>
  <c r="C13" i="1"/>
  <c r="G13" i="1" s="1"/>
  <c r="D12" i="1"/>
  <c r="H12" i="1" s="1"/>
  <c r="C12" i="1"/>
  <c r="G12" i="1" s="1"/>
  <c r="H11" i="1"/>
  <c r="D11" i="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H3" i="1" s="1"/>
  <c r="C3" i="1"/>
  <c r="G3" i="1" s="1"/>
  <c r="E324" i="9" l="1"/>
  <c r="B324" i="9" s="1"/>
  <c r="E329" i="9"/>
  <c r="B329" i="9" s="1"/>
  <c r="G1538" i="1"/>
  <c r="G1539" i="1"/>
  <c r="G1540" i="1"/>
  <c r="G346" i="9"/>
  <c r="E346" i="9" s="1"/>
  <c r="G1510" i="1"/>
  <c r="G1514" i="1"/>
  <c r="G1516" i="1"/>
  <c r="G653" i="1"/>
  <c r="G652" i="1"/>
  <c r="G650" i="1"/>
  <c r="B296" i="9"/>
  <c r="E36" i="9"/>
  <c r="B36" i="9" s="1"/>
  <c r="G636" i="1"/>
  <c r="G416" i="1"/>
  <c r="H1176" i="1"/>
  <c r="H1179" i="1"/>
  <c r="F171" i="5"/>
  <c r="H1300" i="1"/>
  <c r="H1301" i="1"/>
  <c r="H1302" i="1"/>
  <c r="H1281" i="1"/>
  <c r="H1287" i="1"/>
  <c r="H1288" i="1"/>
  <c r="H1289" i="1"/>
  <c r="H1290" i="1"/>
  <c r="H1291" i="1"/>
  <c r="H1292" i="1"/>
  <c r="H1340" i="1"/>
  <c r="G1385" i="1"/>
  <c r="G1388" i="1"/>
  <c r="H1266" i="1"/>
  <c r="G1387" i="1"/>
  <c r="G1389" i="1"/>
  <c r="G1384" i="1"/>
  <c r="G1386" i="1"/>
  <c r="H1386" i="1"/>
  <c r="H1385" i="1"/>
  <c r="H1384" i="1"/>
  <c r="H1389" i="1"/>
  <c r="H1388" i="1"/>
  <c r="H1387" i="1"/>
  <c r="H1305" i="1"/>
  <c r="H1307" i="1"/>
  <c r="H1262" i="1"/>
  <c r="H1261" i="1"/>
  <c r="E319" i="9"/>
  <c r="B319" i="9" s="1"/>
  <c r="C1278" i="1"/>
  <c r="H1278" i="1" s="1"/>
  <c r="H1264" i="1"/>
  <c r="H1260" i="1"/>
  <c r="H1263" i="1"/>
  <c r="E255" i="5"/>
  <c r="D1259" i="1" s="1"/>
  <c r="G1683" i="1"/>
  <c r="G1681" i="1"/>
  <c r="G1637" i="1"/>
  <c r="D51" i="8"/>
  <c r="C1628" i="1" s="1"/>
  <c r="G1628" i="1" s="1"/>
  <c r="G1635" i="1"/>
  <c r="D45" i="8"/>
  <c r="G1623" i="1"/>
  <c r="G1627" i="1"/>
  <c r="H1620" i="1"/>
  <c r="H1612" i="1"/>
  <c r="G1611" i="1"/>
  <c r="H1610" i="1"/>
  <c r="H1606" i="1"/>
  <c r="H1604" i="1"/>
  <c r="G1605" i="1"/>
  <c r="H1602" i="1"/>
  <c r="G1603" i="1"/>
  <c r="G1601" i="1"/>
  <c r="H1594" i="1"/>
  <c r="G1593" i="1"/>
  <c r="H1592" i="1"/>
  <c r="G1591" i="1"/>
  <c r="H1588" i="1"/>
  <c r="G1587" i="1"/>
  <c r="G1585" i="1"/>
  <c r="H1586" i="1"/>
  <c r="H1584" i="1"/>
  <c r="E322" i="9"/>
  <c r="B322" i="9" s="1"/>
  <c r="H848" i="1"/>
  <c r="H737" i="1"/>
  <c r="H735" i="1"/>
  <c r="H729" i="1"/>
  <c r="H719" i="1"/>
  <c r="H695" i="1"/>
  <c r="G676" i="1"/>
  <c r="G648" i="1"/>
  <c r="G647" i="1"/>
  <c r="G646" i="1"/>
  <c r="G649" i="1"/>
  <c r="F656" i="4"/>
  <c r="G415" i="1"/>
  <c r="G414" i="1"/>
  <c r="G422" i="1"/>
  <c r="G388" i="1"/>
  <c r="G389" i="1"/>
  <c r="G381" i="1"/>
  <c r="G368" i="1"/>
  <c r="G374" i="1"/>
  <c r="G375" i="1"/>
  <c r="G316" i="1"/>
  <c r="G317" i="1"/>
  <c r="E418" i="4"/>
  <c r="D413" i="1" s="1"/>
  <c r="G301" i="1"/>
  <c r="G423" i="1"/>
  <c r="F428" i="4"/>
  <c r="G299" i="1"/>
  <c r="G421" i="1"/>
  <c r="G298" i="1"/>
  <c r="G641" i="1"/>
  <c r="E648" i="4"/>
  <c r="D642" i="1" s="1"/>
  <c r="H642" i="1" s="1"/>
  <c r="G269" i="1"/>
  <c r="G270" i="1"/>
  <c r="G272" i="1"/>
  <c r="F273" i="4"/>
  <c r="F274" i="4"/>
  <c r="G258" i="1"/>
  <c r="G265" i="1"/>
  <c r="G267" i="1"/>
  <c r="F269" i="4"/>
  <c r="F262" i="4"/>
  <c r="G215" i="1"/>
  <c r="G198" i="1"/>
  <c r="G212" i="1"/>
  <c r="G213" i="1"/>
  <c r="F202" i="4"/>
  <c r="G197" i="1"/>
  <c r="G195" i="1"/>
  <c r="F244" i="9"/>
  <c r="G193" i="1"/>
  <c r="G190" i="1"/>
  <c r="F194" i="4"/>
  <c r="F242" i="9"/>
  <c r="F240" i="9"/>
  <c r="G182" i="1"/>
  <c r="G180" i="1"/>
  <c r="F238" i="9"/>
  <c r="G178" i="1"/>
  <c r="G177" i="1"/>
  <c r="G176" i="1"/>
  <c r="G160" i="1"/>
  <c r="F178" i="4"/>
  <c r="G174" i="1"/>
  <c r="G175" i="1"/>
  <c r="G173" i="1"/>
  <c r="G171" i="1"/>
  <c r="G170" i="1"/>
  <c r="G169" i="1"/>
  <c r="F170" i="4"/>
  <c r="G168" i="1"/>
  <c r="G166" i="1"/>
  <c r="G167" i="1"/>
  <c r="G164" i="1"/>
  <c r="G163" i="1"/>
  <c r="G161" i="1"/>
  <c r="G162" i="1"/>
  <c r="F164" i="4"/>
  <c r="E153" i="4"/>
  <c r="F160" i="4"/>
  <c r="G156" i="1"/>
  <c r="G158" i="1"/>
  <c r="G155" i="1"/>
  <c r="F154" i="4"/>
  <c r="G154" i="1"/>
  <c r="G150" i="1"/>
  <c r="G151" i="1"/>
  <c r="G133" i="1"/>
  <c r="G130" i="1"/>
  <c r="G131" i="1"/>
  <c r="G132" i="1"/>
  <c r="G125" i="1"/>
  <c r="G126" i="1"/>
  <c r="G124" i="1"/>
  <c r="F126" i="4"/>
  <c r="G121" i="1"/>
  <c r="G122" i="1"/>
  <c r="G123" i="1"/>
  <c r="F82" i="4"/>
  <c r="F83" i="4"/>
  <c r="G81" i="1"/>
  <c r="G45" i="1"/>
  <c r="G64" i="1"/>
  <c r="G65" i="1"/>
  <c r="F49" i="4"/>
  <c r="E6" i="4"/>
  <c r="D2" i="1" s="1"/>
  <c r="E37" i="9"/>
  <c r="B37" i="9" s="1"/>
  <c r="E307" i="9"/>
  <c r="B307" i="9" s="1"/>
  <c r="E311" i="9"/>
  <c r="B311" i="9" s="1"/>
  <c r="E31" i="9"/>
  <c r="B31" i="9" s="1"/>
  <c r="F236" i="9"/>
  <c r="E312" i="9"/>
  <c r="B312" i="9" s="1"/>
  <c r="E327" i="9"/>
  <c r="B327" i="9" s="1"/>
  <c r="G1383" i="1"/>
  <c r="H1383" i="1"/>
  <c r="G1382" i="1"/>
  <c r="H1382" i="1"/>
  <c r="E340" i="9"/>
  <c r="B340" i="9" s="1"/>
  <c r="G1374" i="1"/>
  <c r="G1339" i="1"/>
  <c r="H1339" i="1"/>
  <c r="H1311" i="1"/>
  <c r="H1306" i="1"/>
  <c r="F260" i="5"/>
  <c r="E304" i="9"/>
  <c r="B304" i="9" s="1"/>
  <c r="F256" i="5"/>
  <c r="E303" i="9"/>
  <c r="B303" i="9" s="1"/>
  <c r="E251" i="5"/>
  <c r="E176" i="5" s="1"/>
  <c r="D1180" i="1" s="1"/>
  <c r="H1185" i="1"/>
  <c r="D1181" i="1"/>
  <c r="D1182" i="1"/>
  <c r="H1182" i="1" s="1"/>
  <c r="F181" i="5"/>
  <c r="E336" i="9"/>
  <c r="B336" i="9" s="1"/>
  <c r="F71" i="5"/>
  <c r="F341" i="9"/>
  <c r="B341" i="9" s="1"/>
  <c r="F35" i="5"/>
  <c r="E12" i="5"/>
  <c r="F19" i="5"/>
  <c r="D12" i="5"/>
  <c r="D7" i="5" s="1"/>
  <c r="G681" i="1"/>
  <c r="G683" i="1"/>
  <c r="G685" i="1"/>
  <c r="G687" i="1"/>
  <c r="G689" i="1"/>
  <c r="G691" i="1"/>
  <c r="G693" i="1"/>
  <c r="G695" i="1"/>
  <c r="G697" i="1"/>
  <c r="G699" i="1"/>
  <c r="G701" i="1"/>
  <c r="G703" i="1"/>
  <c r="G705" i="1"/>
  <c r="G707" i="1"/>
  <c r="G709" i="1"/>
  <c r="G711" i="1"/>
  <c r="G713" i="1"/>
  <c r="G715" i="1"/>
  <c r="G717" i="1"/>
  <c r="G719" i="1"/>
  <c r="G721" i="1"/>
  <c r="G723" i="1"/>
  <c r="H680" i="1"/>
  <c r="G680" i="1"/>
  <c r="G682" i="1"/>
  <c r="G684" i="1"/>
  <c r="G686" i="1"/>
  <c r="G688" i="1"/>
  <c r="G690" i="1"/>
  <c r="G692" i="1"/>
  <c r="G694" i="1"/>
  <c r="G696" i="1"/>
  <c r="G698" i="1"/>
  <c r="G700" i="1"/>
  <c r="G702" i="1"/>
  <c r="G704" i="1"/>
  <c r="G706" i="1"/>
  <c r="G708" i="1"/>
  <c r="G710" i="1"/>
  <c r="G712" i="1"/>
  <c r="G714" i="1"/>
  <c r="G716" i="1"/>
  <c r="G718" i="1"/>
  <c r="G720" i="1"/>
  <c r="G722"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H1319" i="1"/>
  <c r="G1320" i="1"/>
  <c r="G1322" i="1"/>
  <c r="G1324" i="1"/>
  <c r="G1326" i="1"/>
  <c r="G1328" i="1"/>
  <c r="G1330" i="1"/>
  <c r="G1332" i="1"/>
  <c r="G1334" i="1"/>
  <c r="G1336" i="1"/>
  <c r="G1338" i="1"/>
  <c r="G1340" i="1"/>
  <c r="G1342" i="1"/>
  <c r="G1344" i="1"/>
  <c r="G1346" i="1"/>
  <c r="G1348" i="1"/>
  <c r="G1350" i="1"/>
  <c r="G1352" i="1"/>
  <c r="G1354" i="1"/>
  <c r="G1356" i="1"/>
  <c r="G1358" i="1"/>
  <c r="G1360" i="1"/>
  <c r="G1547" i="1"/>
  <c r="H1548" i="1"/>
  <c r="I1548" i="1" s="1"/>
  <c r="J1548" i="1"/>
  <c r="H1549" i="1"/>
  <c r="I1549" i="1" s="1"/>
  <c r="J1549" i="1"/>
  <c r="H1550" i="1"/>
  <c r="I1550" i="1" s="1"/>
  <c r="J1550" i="1"/>
  <c r="H1551" i="1"/>
  <c r="I1551" i="1" s="1"/>
  <c r="J1551" i="1"/>
  <c r="H1552" i="1"/>
  <c r="I1552" i="1" s="1"/>
  <c r="J1552" i="1"/>
  <c r="H1553" i="1"/>
  <c r="I1553" i="1" s="1"/>
  <c r="J1553" i="1"/>
  <c r="H1554" i="1"/>
  <c r="I1554" i="1" s="1"/>
  <c r="J1554" i="1"/>
  <c r="H1555" i="1"/>
  <c r="H1556" i="1"/>
  <c r="H1557" i="1"/>
  <c r="I1557" i="1" s="1"/>
  <c r="J1557" i="1"/>
  <c r="H1558" i="1"/>
  <c r="I1558" i="1" s="1"/>
  <c r="J1558" i="1"/>
  <c r="H1559" i="1"/>
  <c r="I1559" i="1" s="1"/>
  <c r="J1559" i="1"/>
  <c r="H1560" i="1"/>
  <c r="I1560" i="1" s="1"/>
  <c r="J1560" i="1"/>
  <c r="H1561" i="1"/>
  <c r="I1561" i="1" s="1"/>
  <c r="J1561" i="1"/>
  <c r="H1562" i="1"/>
  <c r="I1562" i="1" s="1"/>
  <c r="J1562" i="1"/>
  <c r="H1563" i="1"/>
  <c r="H1564" i="1"/>
  <c r="I1564" i="1" s="1"/>
  <c r="J1564" i="1"/>
  <c r="H1565" i="1"/>
  <c r="I1565" i="1" s="1"/>
  <c r="J1565" i="1"/>
  <c r="H1566" i="1"/>
  <c r="I1566" i="1" s="1"/>
  <c r="J1566" i="1"/>
  <c r="H1567" i="1"/>
  <c r="I1567" i="1" s="1"/>
  <c r="J1567" i="1"/>
  <c r="H1568" i="1"/>
  <c r="I1568" i="1" s="1"/>
  <c r="J1568" i="1"/>
  <c r="H1569" i="1"/>
  <c r="I1569" i="1" s="1"/>
  <c r="J1569" i="1"/>
  <c r="H1570" i="1"/>
  <c r="I1570" i="1" s="1"/>
  <c r="J1570" i="1"/>
  <c r="H1571" i="1"/>
  <c r="H1572" i="1"/>
  <c r="H1573" i="1"/>
  <c r="I1573" i="1" s="1"/>
  <c r="J1573" i="1"/>
  <c r="H1574" i="1"/>
  <c r="I1574" i="1" s="1"/>
  <c r="J1574" i="1"/>
  <c r="H1575" i="1"/>
  <c r="I1575" i="1" s="1"/>
  <c r="J1575" i="1"/>
  <c r="H1576" i="1"/>
  <c r="I1576" i="1" s="1"/>
  <c r="J1576" i="1"/>
  <c r="H1577" i="1"/>
  <c r="H1578" i="1"/>
  <c r="I1578" i="1" s="1"/>
  <c r="J1578" i="1"/>
  <c r="H1624" i="1"/>
  <c r="H1626" i="1"/>
  <c r="H1628" i="1"/>
  <c r="H1630" i="1"/>
  <c r="H1632" i="1"/>
  <c r="H1634" i="1"/>
  <c r="H1636" i="1"/>
  <c r="H1638" i="1"/>
  <c r="H1640" i="1"/>
  <c r="H1642" i="1"/>
  <c r="H1644" i="1"/>
  <c r="H1646" i="1"/>
  <c r="H1648" i="1"/>
  <c r="H1650" i="1"/>
  <c r="H1652" i="1"/>
  <c r="H1654" i="1"/>
  <c r="H1656" i="1"/>
  <c r="H1658" i="1"/>
  <c r="H1660" i="1"/>
  <c r="H1662" i="1"/>
  <c r="H1664" i="1"/>
  <c r="H1666" i="1"/>
  <c r="H1668" i="1"/>
  <c r="H1670" i="1"/>
  <c r="H1672" i="1"/>
  <c r="H1674" i="1"/>
  <c r="H1676" i="1"/>
  <c r="H1678" i="1"/>
  <c r="H1680" i="1"/>
  <c r="H1682" i="1"/>
  <c r="H1684" i="1"/>
  <c r="H1686" i="1"/>
  <c r="E422" i="4"/>
  <c r="I17" i="3"/>
  <c r="F134" i="4"/>
  <c r="D6" i="4"/>
  <c r="F647" i="4"/>
  <c r="F430" i="4"/>
  <c r="E430" i="4"/>
  <c r="E535" i="4"/>
  <c r="E69" i="5"/>
  <c r="H1541" i="1"/>
  <c r="I1541" i="1" s="1"/>
  <c r="H1542" i="1"/>
  <c r="I1542" i="1" s="1"/>
  <c r="H1543" i="1"/>
  <c r="I1543" i="1" s="1"/>
  <c r="H1544" i="1"/>
  <c r="I1544" i="1" s="1"/>
  <c r="H1545" i="1"/>
  <c r="I1545" i="1" s="1"/>
  <c r="H1546" i="1"/>
  <c r="I1546" i="1" s="1"/>
  <c r="J1579" i="1"/>
  <c r="H1579" i="1"/>
  <c r="G1579" i="1"/>
  <c r="I1579" i="1" s="1"/>
  <c r="J1580" i="1"/>
  <c r="H1580" i="1"/>
  <c r="G1580" i="1"/>
  <c r="J1581" i="1"/>
  <c r="H1581" i="1"/>
  <c r="G1581" i="1"/>
  <c r="I1581" i="1" s="1"/>
  <c r="G1582" i="1"/>
  <c r="F536" i="4"/>
  <c r="D535" i="4"/>
  <c r="D44" i="8"/>
  <c r="C1583" i="1"/>
  <c r="F135" i="4"/>
  <c r="F141" i="4"/>
  <c r="H24" i="9"/>
  <c r="G24" i="9"/>
  <c r="F153" i="4"/>
  <c r="F165" i="4"/>
  <c r="F203" i="4"/>
  <c r="D354" i="4"/>
  <c r="D360" i="4"/>
  <c r="D406" i="4"/>
  <c r="F426" i="4"/>
  <c r="F431" i="4"/>
  <c r="F467" i="4"/>
  <c r="F523" i="4"/>
  <c r="F537" i="4"/>
  <c r="F585" i="4"/>
  <c r="F607" i="4"/>
  <c r="F8" i="5"/>
  <c r="D70" i="5"/>
  <c r="G315" i="9"/>
  <c r="G316" i="9"/>
  <c r="F150" i="5"/>
  <c r="E337" i="9"/>
  <c r="B337" i="9" s="1"/>
  <c r="F197" i="5"/>
  <c r="D203" i="5"/>
  <c r="D219" i="5"/>
  <c r="D255" i="5"/>
  <c r="D251" i="5" s="1"/>
  <c r="D5" i="6"/>
  <c r="D35" i="6"/>
  <c r="D89" i="6"/>
  <c r="D129" i="6"/>
  <c r="H310" i="9"/>
  <c r="G309" i="9"/>
  <c r="H308" i="9"/>
  <c r="E308" i="9" s="1"/>
  <c r="B308" i="9" s="1"/>
  <c r="G302" i="9"/>
  <c r="E302" i="9" s="1"/>
  <c r="B302" i="9" s="1"/>
  <c r="G301" i="9"/>
  <c r="E301" i="9" s="1"/>
  <c r="B301" i="9" s="1"/>
  <c r="G300" i="9"/>
  <c r="E300" i="9" s="1"/>
  <c r="B300" i="9" s="1"/>
  <c r="G310" i="9"/>
  <c r="E310" i="9" s="1"/>
  <c r="B310" i="9" s="1"/>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H309"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G176" i="9"/>
  <c r="E176" i="9" s="1"/>
  <c r="B176" i="9" s="1"/>
  <c r="G175" i="9"/>
  <c r="E175" i="9" s="1"/>
  <c r="B175" i="9" s="1"/>
  <c r="G174" i="9"/>
  <c r="E174" i="9" s="1"/>
  <c r="B174" i="9" s="1"/>
  <c r="I10" i="9"/>
  <c r="D152" i="4"/>
  <c r="F427" i="4"/>
  <c r="F89" i="5"/>
  <c r="H316" i="9"/>
  <c r="H315" i="9"/>
  <c r="F178" i="5"/>
  <c r="B346" i="9"/>
  <c r="E345" i="9"/>
  <c r="I10" i="3" s="1"/>
  <c r="B230" i="9"/>
  <c r="B232" i="9"/>
  <c r="B234" i="9"/>
  <c r="B236" i="9"/>
  <c r="B238" i="9"/>
  <c r="B240" i="9"/>
  <c r="B242" i="9"/>
  <c r="B244" i="9"/>
  <c r="B246" i="9"/>
  <c r="B248" i="9"/>
  <c r="B250" i="9"/>
  <c r="B252" i="9"/>
  <c r="B254" i="9"/>
  <c r="B256" i="9"/>
  <c r="B258" i="9"/>
  <c r="B260" i="9"/>
  <c r="B262" i="9"/>
  <c r="B264" i="9"/>
  <c r="B266" i="9"/>
  <c r="B268" i="9"/>
  <c r="B270" i="9"/>
  <c r="B272" i="9"/>
  <c r="B274" i="9"/>
  <c r="B276" i="9"/>
  <c r="B278" i="9"/>
  <c r="B280" i="9"/>
  <c r="B283" i="9"/>
  <c r="B285" i="9"/>
  <c r="B287" i="9"/>
  <c r="G343" i="9" l="1"/>
  <c r="E343" i="9" s="1"/>
  <c r="B343" i="9" s="1"/>
  <c r="F228" i="9"/>
  <c r="B228" i="9" s="1"/>
  <c r="I40" i="3"/>
  <c r="C1622" i="1"/>
  <c r="H11" i="3" s="1"/>
  <c r="H19" i="9"/>
  <c r="E19" i="9" s="1"/>
  <c r="B19" i="9" s="1"/>
  <c r="G642" i="1"/>
  <c r="E152" i="4"/>
  <c r="D149" i="1"/>
  <c r="I25" i="3"/>
  <c r="D1255" i="1"/>
  <c r="E7" i="5"/>
  <c r="E6" i="5" s="1"/>
  <c r="D1017" i="1"/>
  <c r="C1012" i="1"/>
  <c r="H22" i="3"/>
  <c r="F7" i="5"/>
  <c r="F12" i="5"/>
  <c r="C1017" i="1"/>
  <c r="E309" i="9"/>
  <c r="B309" i="9" s="1"/>
  <c r="F129" i="6"/>
  <c r="C1525" i="1"/>
  <c r="H28" i="3"/>
  <c r="F35" i="6"/>
  <c r="C1431" i="1"/>
  <c r="F255" i="5"/>
  <c r="C1259" i="1"/>
  <c r="G339" i="9"/>
  <c r="E339" i="9" s="1"/>
  <c r="B339" i="9" s="1"/>
  <c r="F219" i="5"/>
  <c r="C1223" i="1"/>
  <c r="E315" i="9"/>
  <c r="B315" i="9" s="1"/>
  <c r="F406" i="4"/>
  <c r="C401" i="1"/>
  <c r="F354" i="4"/>
  <c r="D308" i="4"/>
  <c r="C349" i="1"/>
  <c r="E24" i="9"/>
  <c r="K1481" i="9"/>
  <c r="G344" i="9"/>
  <c r="E344" i="9" s="1"/>
  <c r="B344" i="9" s="1"/>
  <c r="C1621" i="1"/>
  <c r="I39" i="3"/>
  <c r="I1580" i="1"/>
  <c r="I23" i="3"/>
  <c r="D1074" i="1"/>
  <c r="E639" i="4"/>
  <c r="D633" i="1" s="1"/>
  <c r="D424" i="1"/>
  <c r="F6" i="4"/>
  <c r="H17" i="3"/>
  <c r="D422" i="4"/>
  <c r="C2" i="1"/>
  <c r="E643" i="4"/>
  <c r="D417" i="1"/>
  <c r="F152" i="4"/>
  <c r="H18" i="3"/>
  <c r="D299" i="4"/>
  <c r="C148" i="1"/>
  <c r="E179" i="9"/>
  <c r="B179" i="9" s="1"/>
  <c r="B207" i="9"/>
  <c r="F89" i="6"/>
  <c r="C1485" i="1"/>
  <c r="G348" i="9"/>
  <c r="E348" i="9" s="1"/>
  <c r="H27" i="3"/>
  <c r="D141" i="6"/>
  <c r="F5" i="6"/>
  <c r="C1401" i="1"/>
  <c r="H25" i="3"/>
  <c r="F251" i="5"/>
  <c r="C1255" i="1"/>
  <c r="G338" i="9"/>
  <c r="E338" i="9" s="1"/>
  <c r="B338" i="9" s="1"/>
  <c r="F203" i="5"/>
  <c r="D177" i="5"/>
  <c r="C1207" i="1"/>
  <c r="E316" i="9"/>
  <c r="B316" i="9" s="1"/>
  <c r="D69" i="5"/>
  <c r="F70" i="5"/>
  <c r="C1075" i="1"/>
  <c r="D418" i="4"/>
  <c r="F360" i="4"/>
  <c r="C355" i="1"/>
  <c r="H1583" i="1"/>
  <c r="G1583" i="1"/>
  <c r="D640" i="4"/>
  <c r="F535" i="4"/>
  <c r="C529" i="1"/>
  <c r="E640" i="4"/>
  <c r="D634" i="1" s="1"/>
  <c r="D529" i="1"/>
  <c r="D639" i="4"/>
  <c r="G1622" i="1" l="1"/>
  <c r="H1622" i="1"/>
  <c r="E342" i="9"/>
  <c r="H149" i="1"/>
  <c r="G149" i="1"/>
  <c r="D148" i="1"/>
  <c r="E299" i="4"/>
  <c r="I18" i="3"/>
  <c r="D1012" i="1"/>
  <c r="G1012" i="1" s="1"/>
  <c r="I22" i="3"/>
  <c r="H1017" i="1"/>
  <c r="G1017" i="1"/>
  <c r="H1012" i="1"/>
  <c r="N3" i="9"/>
  <c r="I11" i="3"/>
  <c r="G355" i="1"/>
  <c r="H355" i="1"/>
  <c r="D176" i="5"/>
  <c r="H24" i="3"/>
  <c r="F177" i="5"/>
  <c r="C1181" i="1"/>
  <c r="B348" i="9"/>
  <c r="E347" i="9"/>
  <c r="G148" i="1"/>
  <c r="H148" i="1"/>
  <c r="D637" i="1"/>
  <c r="F639" i="4"/>
  <c r="C633" i="1"/>
  <c r="G529" i="1"/>
  <c r="H529" i="1"/>
  <c r="F640" i="4"/>
  <c r="C634" i="1"/>
  <c r="H1075" i="1"/>
  <c r="G1075" i="1"/>
  <c r="F69" i="5"/>
  <c r="H23" i="3"/>
  <c r="C1074" i="1"/>
  <c r="D6" i="5"/>
  <c r="H1207" i="1"/>
  <c r="G1207" i="1"/>
  <c r="H1255" i="1"/>
  <c r="G1255" i="1"/>
  <c r="H1485" i="1"/>
  <c r="G1485" i="1"/>
  <c r="D423" i="4"/>
  <c r="D301" i="4"/>
  <c r="F299" i="4"/>
  <c r="C295" i="1"/>
  <c r="G2" i="1"/>
  <c r="H2" i="1"/>
  <c r="D300" i="4"/>
  <c r="H424" i="1"/>
  <c r="G424" i="1"/>
  <c r="H299" i="9"/>
  <c r="D1011" i="1"/>
  <c r="H1621" i="1"/>
  <c r="G1621" i="1"/>
  <c r="G349" i="1"/>
  <c r="H349" i="1"/>
  <c r="H1223" i="1"/>
  <c r="G1223" i="1"/>
  <c r="H1525" i="1"/>
  <c r="G1525" i="1"/>
  <c r="F418" i="4"/>
  <c r="C413" i="1"/>
  <c r="H9" i="3"/>
  <c r="H1401" i="1"/>
  <c r="G1401" i="1"/>
  <c r="H31" i="3"/>
  <c r="F141" i="6"/>
  <c r="C1537" i="1"/>
  <c r="D643" i="4"/>
  <c r="D424" i="4"/>
  <c r="F422" i="4"/>
  <c r="C417" i="1"/>
  <c r="B24" i="9"/>
  <c r="D417" i="4"/>
  <c r="F308" i="4"/>
  <c r="C303" i="1"/>
  <c r="G401" i="1"/>
  <c r="H401" i="1"/>
  <c r="H1259" i="1"/>
  <c r="G1259" i="1"/>
  <c r="H1431" i="1"/>
  <c r="G1431" i="1"/>
  <c r="E423" i="4" l="1"/>
  <c r="E301" i="4"/>
  <c r="D297" i="1" s="1"/>
  <c r="D295" i="1"/>
  <c r="H295" i="1" s="1"/>
  <c r="E300" i="4"/>
  <c r="D296" i="1" s="1"/>
  <c r="G303" i="1"/>
  <c r="H303" i="1"/>
  <c r="F417" i="4"/>
  <c r="C412" i="1"/>
  <c r="F643" i="4"/>
  <c r="C637" i="1"/>
  <c r="G417" i="1"/>
  <c r="H417" i="1"/>
  <c r="F424" i="4"/>
  <c r="C419" i="1"/>
  <c r="H1537" i="1"/>
  <c r="G1537" i="1"/>
  <c r="G413" i="1"/>
  <c r="H413" i="1"/>
  <c r="F300" i="4"/>
  <c r="C296" i="1"/>
  <c r="G295" i="1"/>
  <c r="F301" i="4"/>
  <c r="C297" i="1"/>
  <c r="G306" i="9"/>
  <c r="E306" i="9" s="1"/>
  <c r="B306" i="9" s="1"/>
  <c r="G299" i="9"/>
  <c r="E299" i="9" s="1"/>
  <c r="F6" i="5"/>
  <c r="C1011" i="1"/>
  <c r="G634" i="1"/>
  <c r="H634" i="1"/>
  <c r="G633" i="1"/>
  <c r="H633" i="1"/>
  <c r="H1181" i="1"/>
  <c r="G1181" i="1"/>
  <c r="K3" i="9"/>
  <c r="I9" i="3"/>
  <c r="D644" i="4"/>
  <c r="D425" i="4"/>
  <c r="F423" i="4"/>
  <c r="C418" i="1"/>
  <c r="G20" i="9"/>
  <c r="H1074" i="1"/>
  <c r="G1074" i="1"/>
  <c r="F176" i="5"/>
  <c r="C1180" i="1"/>
  <c r="E424" i="4" l="1"/>
  <c r="D419" i="1" s="1"/>
  <c r="G419" i="1" s="1"/>
  <c r="E644" i="4"/>
  <c r="D418" i="1"/>
  <c r="G418" i="1" s="1"/>
  <c r="E425" i="4"/>
  <c r="D420" i="1" s="1"/>
  <c r="H20" i="9"/>
  <c r="E20" i="9" s="1"/>
  <c r="B20" i="9" s="1"/>
  <c r="H1180" i="1"/>
  <c r="G1180" i="1"/>
  <c r="F425" i="4"/>
  <c r="C420" i="1"/>
  <c r="H8" i="3"/>
  <c r="H1011" i="1"/>
  <c r="G1011" i="1"/>
  <c r="B299" i="9"/>
  <c r="G297" i="1"/>
  <c r="H297" i="1"/>
  <c r="G412" i="1"/>
  <c r="H412" i="1"/>
  <c r="D646" i="4"/>
  <c r="F644" i="4"/>
  <c r="C638" i="1"/>
  <c r="G296" i="1"/>
  <c r="H296" i="1"/>
  <c r="H419" i="1"/>
  <c r="G637" i="1"/>
  <c r="H637" i="1"/>
  <c r="D645" i="4"/>
  <c r="H418" i="1" l="1"/>
  <c r="E646" i="4"/>
  <c r="D638" i="1"/>
  <c r="G638" i="1" s="1"/>
  <c r="E645" i="4"/>
  <c r="G420" i="1"/>
  <c r="H420" i="1"/>
  <c r="D649" i="4"/>
  <c r="F645" i="4"/>
  <c r="C639" i="1"/>
  <c r="H638" i="1"/>
  <c r="D650" i="4"/>
  <c r="F646" i="4"/>
  <c r="C640" i="1"/>
  <c r="M3" i="9"/>
  <c r="E649" i="4" l="1"/>
  <c r="D639" i="1"/>
  <c r="E650" i="4"/>
  <c r="F650" i="4" s="1"/>
  <c r="D640" i="1"/>
  <c r="G640" i="1" s="1"/>
  <c r="H640" i="1"/>
  <c r="H20" i="3"/>
  <c r="C644" i="1"/>
  <c r="H334" i="9"/>
  <c r="G334" i="9"/>
  <c r="G639" i="1"/>
  <c r="H639" i="1"/>
  <c r="H19" i="3"/>
  <c r="F649" i="4"/>
  <c r="C643" i="1"/>
  <c r="I20" i="3" l="1"/>
  <c r="D644" i="1"/>
  <c r="H644" i="1" s="1"/>
  <c r="D643" i="1"/>
  <c r="I19" i="3"/>
  <c r="G297" i="9"/>
  <c r="E297" i="9" s="1"/>
  <c r="B297" i="9" s="1"/>
  <c r="E334" i="9"/>
  <c r="B334" i="9" s="1"/>
  <c r="G643" i="1"/>
  <c r="G644" i="1"/>
  <c r="H7" i="3" l="1"/>
  <c r="J3" i="9" s="1"/>
  <c r="G295" i="9" s="1"/>
  <c r="H643" i="1"/>
  <c r="E298" i="9"/>
  <c r="I8" i="3" s="1"/>
  <c r="K12" i="9" l="1"/>
  <c r="I9" i="9"/>
  <c r="J6" i="9"/>
  <c r="L16" i="9"/>
  <c r="H22" i="9"/>
  <c r="M16" i="9"/>
  <c r="G21" i="9"/>
  <c r="K10" i="9"/>
  <c r="I8" i="9"/>
  <c r="J5" i="9"/>
  <c r="K13" i="9"/>
  <c r="J13" i="9"/>
  <c r="K9" i="9"/>
  <c r="I7" i="9"/>
  <c r="G16" i="9"/>
  <c r="H21" i="9"/>
  <c r="H16" i="9"/>
  <c r="G22" i="9"/>
  <c r="K8" i="9"/>
  <c r="I6" i="9"/>
  <c r="I13" i="9"/>
  <c r="H18" i="9"/>
  <c r="H295" i="9"/>
  <c r="E295" i="9" s="1"/>
  <c r="H15" i="9"/>
  <c r="J10" i="9"/>
  <c r="K7" i="9"/>
  <c r="I5" i="9"/>
  <c r="I17" i="9"/>
  <c r="L15" i="9"/>
  <c r="J17" i="9"/>
  <c r="I12" i="9"/>
  <c r="J9" i="9"/>
  <c r="K6" i="9"/>
  <c r="J12" i="9"/>
  <c r="M15" i="9"/>
  <c r="I11" i="9"/>
  <c r="J8" i="9"/>
  <c r="K5" i="9"/>
  <c r="G17" i="9"/>
  <c r="G15" i="9"/>
  <c r="E15" i="9" s="1"/>
  <c r="H17" i="9"/>
  <c r="J11" i="9"/>
  <c r="J7" i="9"/>
  <c r="K11" i="9"/>
  <c r="G18" i="9"/>
  <c r="L293" i="9"/>
  <c r="F293" i="9" s="1"/>
  <c r="B293" i="9" s="1"/>
  <c r="F23" i="9" l="1"/>
  <c r="E18" i="9"/>
  <c r="B18" i="9" s="1"/>
  <c r="E17" i="9"/>
  <c r="B17" i="9" s="1"/>
  <c r="E9" i="9"/>
  <c r="B9" i="9" s="1"/>
  <c r="E7" i="9"/>
  <c r="B7" i="9" s="1"/>
  <c r="E6" i="9"/>
  <c r="B6" i="9" s="1"/>
  <c r="E12" i="9"/>
  <c r="B12" i="9" s="1"/>
  <c r="E10" i="9"/>
  <c r="B10" i="9" s="1"/>
  <c r="E13" i="9"/>
  <c r="B13" i="9" s="1"/>
  <c r="E5" i="9"/>
  <c r="B5" i="9" s="1"/>
  <c r="E8" i="9"/>
  <c r="B8" i="9" s="1"/>
  <c r="E22" i="9"/>
  <c r="B22" i="9" s="1"/>
  <c r="B295" i="9"/>
  <c r="E23" i="9"/>
  <c r="I7" i="3" s="1"/>
  <c r="F15" i="9"/>
  <c r="B15" i="9" s="1"/>
  <c r="E16" i="9"/>
  <c r="E21" i="9"/>
  <c r="B21" i="9" s="1"/>
  <c r="E11" i="9"/>
  <c r="B11" i="9" s="1"/>
  <c r="F16" i="9"/>
  <c r="B16" i="9" l="1"/>
  <c r="E4" i="9"/>
  <c r="E14" i="9"/>
  <c r="I13" i="3" s="1"/>
  <c r="F14" i="9"/>
  <c r="F3" i="9" s="1"/>
  <c r="E3" i="9" l="1"/>
</calcChain>
</file>

<file path=xl/sharedStrings.xml><?xml version="1.0" encoding="utf-8"?>
<sst xmlns="http://schemas.openxmlformats.org/spreadsheetml/2006/main" count="4733" uniqueCount="3656">
  <si>
    <t>Obveznik:</t>
  </si>
  <si>
    <t>17290 - ŠKOLA ZA TRGOVINU I MODNI DIZAJN RIJEKA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</si>
  <si>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</si>
  <si>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</si>
  <si>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</si>
  <si>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</si>
  <si>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</si>
  <si>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</si>
  <si>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</si>
  <si>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</si>
  <si>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</si>
  <si>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</si>
  <si>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</si>
  <si>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</si>
  <si>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</si>
  <si>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</si>
  <si>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</si>
  <si>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</si>
  <si>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</si>
  <si>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</si>
  <si>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</si>
  <si>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</si>
  <si>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</si>
  <si>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</si>
  <si>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</si>
  <si>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</si>
  <si>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</si>
  <si>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</si>
  <si>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</si>
  <si>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</si>
  <si>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</si>
  <si>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</si>
  <si>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</si>
  <si>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</si>
  <si>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</si>
  <si>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</si>
  <si>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</si>
  <si>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</si>
  <si>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</si>
  <si>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</si>
  <si>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</si>
  <si>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</si>
  <si>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</si>
  <si>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</si>
  <si>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</si>
  <si>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</si>
  <si>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</si>
  <si>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</si>
  <si>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</si>
  <si>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</si>
  <si>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</si>
  <si>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</si>
  <si>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</si>
  <si>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</si>
  <si>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</si>
  <si>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</si>
  <si>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</si>
  <si>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</si>
  <si>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</si>
  <si>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</si>
  <si>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</si>
  <si>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</si>
  <si>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</si>
  <si>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</si>
  <si>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</si>
  <si>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</si>
  <si>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</si>
  <si>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</si>
  <si>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</si>
  <si>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</si>
  <si>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</si>
  <si>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</si>
  <si>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</si>
  <si>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</si>
  <si>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</si>
  <si>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</si>
  <si>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</si>
  <si>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</si>
  <si>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</si>
  <si>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</si>
  <si>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</si>
  <si>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</si>
  <si>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</si>
  <si>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</si>
  <si>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</si>
  <si>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</si>
  <si>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</si>
  <si>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</si>
  <si>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</si>
  <si>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</si>
  <si>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</si>
  <si>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</si>
  <si>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</si>
  <si>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</si>
  <si>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</si>
  <si>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</si>
  <si>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</si>
  <si>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</si>
  <si>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</si>
  <si>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</si>
  <si>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</si>
  <si>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</si>
  <si>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</si>
  <si>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</si>
  <si>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</si>
  <si>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</si>
  <si>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</si>
  <si>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</si>
  <si>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</si>
  <si>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</si>
  <si>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</si>
  <si>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</si>
  <si>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</si>
  <si>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</si>
  <si>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</si>
  <si>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</si>
  <si>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</si>
  <si>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</si>
  <si>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</si>
  <si>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</si>
  <si>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</si>
  <si>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</si>
  <si>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</si>
  <si>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</si>
  <si>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</si>
  <si>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</si>
  <si>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</si>
  <si>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</si>
  <si>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</si>
  <si>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</si>
  <si>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</si>
  <si>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</si>
  <si>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</si>
  <si>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</si>
  <si>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</si>
  <si>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</si>
  <si>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</si>
  <si>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</si>
  <si>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</si>
  <si>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</si>
  <si>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</si>
  <si>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</si>
  <si>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</si>
  <si>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</si>
  <si>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</si>
  <si>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</si>
  <si>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</si>
  <si>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</si>
  <si>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</si>
  <si>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</si>
  <si>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</si>
  <si>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</si>
  <si>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</si>
  <si>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</si>
  <si>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</si>
  <si>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</si>
  <si>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</si>
  <si>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</si>
  <si>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</si>
  <si>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</si>
  <si>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</si>
  <si>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</si>
  <si>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</si>
  <si>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</si>
  <si>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</si>
  <si>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</si>
  <si>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</si>
  <si>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</si>
  <si>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</si>
  <si>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</si>
  <si>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</si>
  <si>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</si>
  <si>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</si>
  <si>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</si>
  <si>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</si>
  <si>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</si>
  <si>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</si>
  <si>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</si>
  <si>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</si>
  <si>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</si>
  <si>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</si>
  <si>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</si>
  <si>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</si>
  <si>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</si>
  <si>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</si>
  <si>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</si>
  <si>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</si>
  <si>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</si>
  <si>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</si>
  <si>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</si>
  <si>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</si>
  <si>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</si>
  <si>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</si>
  <si>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</si>
  <si>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</si>
  <si>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</si>
  <si>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</si>
  <si>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</si>
  <si>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</si>
  <si>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</si>
  <si>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</si>
  <si>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</si>
  <si>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</si>
  <si>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</si>
  <si>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</si>
  <si>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</si>
  <si>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</si>
  <si>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</si>
  <si>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</si>
  <si>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</si>
  <si>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</si>
  <si>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</si>
  <si>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</si>
  <si>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</si>
  <si>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</si>
  <si>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</si>
  <si>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</si>
  <si>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</si>
  <si>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</si>
  <si>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</si>
  <si>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</si>
  <si>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</si>
  <si>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</si>
  <si>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</si>
  <si>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</si>
  <si>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</si>
  <si>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</si>
  <si>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</si>
  <si>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</si>
  <si>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</si>
  <si>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</si>
  <si>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</si>
  <si>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</si>
  <si>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</si>
  <si>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</si>
  <si>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</si>
  <si>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</si>
  <si>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</si>
  <si>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</si>
  <si>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</si>
  <si>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</si>
  <si>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</si>
  <si>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</si>
  <si>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</si>
  <si>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</si>
  <si>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</si>
  <si>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</si>
  <si>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</si>
  <si>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</si>
  <si>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</si>
  <si>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</si>
  <si>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</si>
  <si>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</si>
  <si>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</si>
  <si>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</si>
  <si>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</si>
  <si>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</si>
  <si>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</si>
  <si>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</si>
  <si>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</si>
  <si>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</si>
  <si>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</si>
  <si>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</si>
  <si>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</si>
  <si>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</si>
  <si>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</si>
  <si>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</si>
  <si>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</si>
  <si>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</si>
  <si>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</si>
  <si>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</si>
  <si>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</si>
  <si>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</si>
  <si>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</si>
  <si>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</si>
  <si>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</si>
  <si>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</si>
  <si>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</si>
  <si>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</si>
  <si>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</si>
  <si>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</si>
  <si>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</si>
  <si>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</si>
  <si>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</si>
  <si>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</si>
  <si>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</si>
  <si>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</si>
  <si>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</si>
  <si>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</si>
  <si>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</si>
  <si>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</si>
  <si>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</si>
  <si>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</si>
  <si>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</si>
  <si>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</si>
  <si>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</si>
  <si>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</si>
  <si>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</si>
  <si>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</si>
  <si>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</si>
  <si>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</si>
  <si>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</si>
  <si>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</si>
  <si>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</si>
  <si>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</si>
  <si>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</si>
  <si>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</si>
  <si>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</si>
  <si>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</si>
  <si>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</si>
  <si>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</si>
  <si>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</si>
  <si>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</si>
  <si>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</si>
  <si>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</si>
  <si>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</si>
  <si>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</si>
  <si>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</si>
  <si>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</si>
  <si>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</si>
  <si>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</si>
  <si>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</si>
  <si>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</si>
  <si>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</si>
  <si>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</si>
  <si>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</si>
  <si>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</si>
  <si>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</si>
  <si>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</si>
  <si>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</si>
  <si>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</si>
  <si>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</si>
  <si>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</si>
  <si>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</si>
  <si>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</si>
  <si>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</si>
  <si>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</si>
  <si>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</si>
  <si>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</si>
  <si>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</si>
  <si>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</si>
  <si>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</si>
  <si>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</si>
  <si>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</si>
  <si>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</si>
  <si>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</si>
  <si>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</si>
  <si>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</si>
  <si>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</si>
  <si>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</si>
  <si>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</si>
  <si>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</si>
  <si>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</si>
  <si>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</si>
  <si>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</si>
  <si>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</si>
  <si>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</si>
  <si>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</si>
  <si>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</si>
  <si>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</si>
  <si>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</si>
  <si>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</si>
  <si>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</si>
  <si>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</si>
  <si>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</si>
  <si>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</si>
  <si>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</si>
  <si>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</si>
  <si>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</si>
  <si>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</si>
  <si>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</si>
  <si>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</si>
  <si>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</si>
  <si>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</si>
  <si>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</si>
  <si>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</si>
  <si>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</si>
  <si>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</si>
  <si>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</si>
  <si>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</si>
  <si>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</si>
  <si>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</si>
  <si>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</si>
  <si>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</si>
  <si>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</si>
  <si>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</si>
  <si>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</si>
  <si>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</si>
  <si>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</si>
  <si>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</si>
  <si>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</si>
  <si>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</si>
  <si>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</si>
  <si>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</si>
  <si>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</si>
  <si>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</si>
  <si>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</si>
  <si>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</si>
  <si>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</si>
  <si>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</si>
  <si>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</si>
  <si>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</si>
  <si>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</si>
  <si>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</si>
  <si>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</si>
  <si>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</si>
  <si>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</si>
  <si>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</si>
  <si>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</si>
  <si>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</si>
  <si>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</si>
  <si>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</si>
  <si>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</si>
  <si>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</si>
  <si>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</si>
  <si>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</si>
  <si>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</si>
  <si>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</si>
  <si>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</si>
  <si>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</si>
  <si>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</si>
  <si>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</si>
  <si>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</si>
  <si>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</si>
  <si>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</si>
  <si>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</si>
  <si>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</si>
  <si>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</si>
  <si>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</si>
  <si>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</si>
  <si>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</si>
  <si>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</si>
  <si>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</si>
  <si>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</si>
  <si>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</si>
  <si>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</si>
  <si>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</si>
  <si>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</si>
  <si>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</si>
  <si>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</si>
  <si>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</si>
  <si>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</si>
  <si>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</si>
  <si>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</si>
  <si>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</si>
  <si>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</si>
  <si>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</si>
  <si>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</si>
  <si>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</si>
  <si>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</si>
  <si>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</si>
  <si>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</si>
  <si>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</si>
  <si>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</si>
  <si>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</si>
  <si>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</si>
  <si>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</si>
  <si>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</si>
  <si>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</si>
  <si>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</si>
  <si>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</si>
  <si>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</si>
  <si>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</si>
  <si>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</si>
  <si>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</si>
  <si>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</si>
  <si>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</si>
  <si>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</si>
  <si>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</si>
  <si>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</si>
  <si>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</si>
  <si>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</si>
  <si>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</si>
  <si>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</si>
  <si>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</si>
  <si>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</si>
  <si>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</si>
  <si>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</si>
  <si>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</si>
  <si>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</si>
  <si>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</si>
  <si>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</si>
  <si>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</si>
  <si>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</si>
  <si>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</si>
  <si>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</si>
  <si>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</si>
  <si>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</si>
  <si>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</si>
  <si>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</si>
  <si>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</si>
  <si>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</si>
  <si>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</si>
  <si>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</si>
  <si>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</si>
  <si>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</si>
  <si>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</si>
  <si>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</si>
  <si>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</si>
  <si>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</si>
  <si>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</si>
  <si>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</si>
  <si>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</si>
  <si>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</si>
  <si>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</si>
  <si>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</si>
  <si>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</si>
  <si>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</si>
  <si>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</si>
  <si>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</si>
  <si>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</si>
  <si>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</si>
  <si>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</si>
  <si>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</si>
  <si>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</si>
  <si>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</si>
  <si>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</si>
  <si>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</si>
  <si>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</si>
  <si>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</si>
  <si>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</si>
  <si>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</si>
  <si>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</si>
  <si>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</si>
  <si>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</si>
  <si>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</si>
  <si>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</si>
  <si>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</si>
  <si>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</si>
  <si>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</si>
  <si>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</si>
  <si>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</si>
  <si>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</si>
  <si>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</si>
  <si>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</si>
  <si>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</si>
  <si>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</si>
  <si>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</si>
  <si>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</si>
  <si>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</si>
  <si>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</si>
  <si>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</si>
  <si>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</si>
  <si>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</si>
  <si>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</si>
  <si>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</si>
  <si>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</si>
  <si>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</si>
  <si>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</si>
  <si>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</si>
  <si>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</si>
  <si>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</si>
  <si>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</si>
  <si>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</si>
  <si>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</si>
  <si>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</si>
  <si>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</si>
  <si>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</si>
  <si>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</si>
  <si>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</si>
  <si>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</si>
  <si>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</si>
  <si>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</si>
  <si>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</si>
  <si>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</si>
  <si>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</si>
  <si>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</si>
  <si>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</si>
  <si>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</si>
  <si>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</si>
  <si>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</si>
  <si>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</si>
  <si>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</si>
  <si>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</si>
  <si>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</si>
  <si>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</si>
  <si>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</si>
  <si>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</si>
  <si>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</si>
  <si>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</si>
  <si>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</si>
  <si>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</si>
  <si>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</si>
  <si>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</si>
  <si>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</si>
  <si>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</si>
  <si>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</si>
  <si>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</si>
  <si>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</si>
  <si>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</si>
  <si>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</si>
  <si>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</si>
  <si>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</si>
  <si>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</si>
  <si>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</si>
  <si>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</si>
  <si>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</si>
  <si>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</si>
  <si>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</si>
  <si>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</si>
  <si>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</si>
  <si>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</si>
  <si>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</si>
  <si>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</si>
  <si>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</si>
  <si>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</si>
  <si>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</si>
  <si>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</si>
  <si>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</si>
  <si>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</si>
  <si>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</si>
  <si>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</si>
  <si>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</si>
  <si>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</si>
  <si>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</si>
  <si>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</si>
  <si>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</si>
  <si>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</si>
  <si>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</si>
  <si>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</si>
  <si>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</si>
  <si>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</si>
  <si>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</si>
  <si>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</si>
  <si>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</si>
  <si>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</si>
  <si>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</si>
  <si>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</si>
  <si>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</si>
  <si>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</si>
  <si>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</si>
  <si>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</si>
  <si>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</si>
  <si>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</si>
  <si>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</si>
  <si>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</si>
  <si>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</si>
  <si>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</si>
  <si>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</si>
  <si>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</si>
  <si>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</si>
  <si>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</si>
  <si>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</si>
  <si>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</si>
  <si>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</si>
  <si>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</si>
  <si>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</si>
  <si>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</si>
  <si>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</si>
  <si>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</si>
  <si>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</si>
  <si>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</si>
  <si>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</si>
  <si>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</si>
  <si>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</si>
  <si>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</si>
  <si>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</si>
  <si>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</si>
  <si>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</si>
  <si>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</si>
  <si>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</si>
  <si>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</si>
  <si>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</si>
  <si>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</si>
  <si>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</si>
  <si>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</si>
  <si>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</si>
  <si>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</si>
  <si>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</si>
  <si>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</si>
  <si>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</si>
  <si>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</si>
  <si>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</si>
  <si>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</si>
  <si>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</si>
  <si>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</si>
  <si>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</si>
  <si>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</si>
  <si>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</si>
  <si>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</si>
  <si>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</si>
  <si>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</si>
  <si>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</si>
  <si>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</si>
  <si>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</si>
  <si>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</si>
  <si>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</si>
  <si>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</si>
  <si>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</si>
  <si>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</si>
  <si>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</si>
  <si>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</si>
  <si>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</si>
  <si>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</si>
  <si>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</si>
  <si>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</si>
  <si>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</si>
  <si>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</si>
  <si>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</si>
  <si>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</si>
  <si>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</si>
  <si>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</si>
  <si>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</si>
  <si>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</si>
  <si>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</si>
  <si>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</si>
  <si>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</si>
  <si>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</si>
  <si>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</si>
  <si>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</si>
  <si>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</si>
  <si>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</si>
  <si>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</si>
  <si>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</si>
  <si>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</si>
  <si>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</si>
  <si>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</si>
  <si>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</si>
  <si>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</si>
  <si>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</si>
  <si>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</si>
  <si>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</si>
  <si>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</si>
  <si>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</si>
  <si>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</si>
  <si>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</si>
  <si>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</si>
  <si>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</si>
  <si>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</si>
  <si>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</si>
  <si>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</si>
  <si>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</si>
  <si>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</si>
  <si>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</si>
  <si>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</si>
  <si>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</si>
  <si>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</si>
  <si>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</si>
  <si>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</si>
  <si>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</si>
  <si>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</si>
  <si>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</si>
  <si>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</si>
  <si>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</si>
  <si>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</si>
  <si>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</si>
  <si>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</si>
  <si>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</si>
  <si>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</si>
  <si>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</si>
  <si>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</si>
  <si>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</si>
  <si>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</si>
  <si>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</si>
  <si>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</si>
  <si>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</si>
  <si>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</si>
  <si>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</si>
  <si>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</si>
  <si>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</si>
  <si>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</si>
  <si>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</si>
  <si>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</si>
  <si>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</si>
  <si>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</si>
  <si>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</si>
  <si>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</si>
  <si>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</si>
  <si>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</si>
  <si>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</si>
  <si>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</si>
  <si>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</si>
  <si>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</si>
  <si>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</si>
  <si>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</si>
  <si>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</si>
  <si>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</si>
  <si>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</si>
  <si>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</si>
  <si>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</si>
  <si>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</si>
  <si>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</si>
  <si>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</si>
  <si>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</si>
  <si>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</si>
  <si>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</si>
  <si>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</si>
  <si>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</si>
  <si>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</si>
  <si>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</si>
  <si>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</si>
  <si>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</si>
  <si>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</si>
  <si>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</si>
  <si>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</si>
  <si>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</si>
  <si>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</si>
  <si>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</si>
  <si>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</si>
  <si>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</si>
  <si>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</si>
  <si>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</si>
  <si>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</si>
  <si>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</si>
  <si>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</si>
  <si>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</si>
  <si>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</si>
  <si>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</si>
  <si>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</si>
  <si>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</si>
  <si>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</si>
  <si>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</si>
  <si>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</si>
  <si>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</si>
  <si>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</si>
  <si>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</si>
  <si>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</si>
  <si>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</si>
  <si>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</si>
  <si>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</si>
  <si>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</si>
  <si>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</si>
  <si>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</si>
  <si>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</si>
  <si>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</si>
  <si>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</si>
  <si>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</si>
  <si>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</si>
  <si>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</si>
  <si>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</si>
  <si>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</si>
  <si>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</si>
  <si>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</si>
  <si>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</si>
  <si>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</si>
  <si>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</si>
  <si>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</si>
  <si>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</si>
  <si>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</si>
  <si>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</si>
  <si>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</si>
  <si>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</si>
  <si>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</si>
  <si>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</si>
  <si>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</si>
  <si>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</si>
  <si>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</si>
  <si>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</si>
  <si>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</si>
  <si>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</si>
  <si>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</si>
  <si>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</si>
  <si>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</si>
  <si>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</si>
  <si>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</si>
  <si>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</si>
  <si>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</si>
  <si>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</si>
  <si>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</si>
  <si>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</si>
  <si>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</si>
  <si>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</si>
  <si>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</si>
  <si>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</si>
  <si>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</si>
  <si>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</si>
  <si>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</si>
  <si>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</si>
  <si>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</si>
  <si>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</si>
  <si>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</si>
  <si>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</si>
  <si>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</si>
  <si>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</si>
  <si>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</si>
  <si>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</si>
  <si>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</si>
  <si>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</si>
  <si>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</si>
  <si>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</si>
  <si>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</si>
  <si>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</si>
  <si>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</si>
  <si>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</si>
  <si>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</si>
  <si>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</si>
  <si>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</si>
  <si>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</si>
  <si>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</si>
  <si>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</si>
  <si>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</si>
  <si>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</si>
  <si>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</si>
  <si>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</si>
  <si>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</si>
  <si>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</si>
  <si>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</si>
  <si>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</si>
  <si>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</si>
  <si>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</si>
  <si>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</si>
  <si>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</si>
  <si>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</si>
  <si>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</si>
  <si>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</si>
  <si>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</si>
  <si>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</si>
  <si>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</si>
  <si>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</si>
  <si>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</si>
  <si>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</si>
  <si>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</si>
  <si>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</si>
  <si>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</si>
  <si>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</si>
  <si>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</si>
  <si>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</si>
  <si>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</si>
  <si>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</si>
  <si>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</si>
  <si>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</si>
  <si>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</si>
  <si>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</si>
  <si>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</si>
  <si>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</si>
  <si>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</si>
  <si>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</si>
  <si>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</si>
  <si>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</si>
  <si>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</si>
  <si>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</si>
  <si>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</si>
  <si>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</si>
  <si>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</si>
  <si>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</si>
  <si>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</si>
  <si>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</si>
  <si>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</si>
  <si>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</si>
  <si>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</si>
  <si>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</si>
  <si>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</si>
  <si>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</si>
  <si>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</si>
  <si>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</si>
  <si>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</si>
  <si>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</si>
  <si>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</si>
  <si>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</si>
  <si>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</si>
  <si>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</si>
  <si>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</si>
  <si>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</si>
  <si>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</si>
  <si>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</si>
  <si>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</si>
  <si>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</si>
  <si>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</si>
  <si>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</si>
  <si>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</si>
  <si>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</si>
  <si>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</si>
  <si>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</si>
  <si>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</si>
  <si>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</si>
  <si>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</si>
  <si>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</si>
  <si>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</si>
  <si>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</si>
  <si>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</si>
  <si>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</si>
  <si>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</si>
  <si>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</si>
  <si>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</si>
  <si>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</si>
  <si>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</si>
  <si>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</si>
  <si>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</si>
  <si>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</si>
  <si>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</si>
  <si>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</si>
  <si>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</si>
  <si>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</si>
  <si>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</si>
  <si>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</si>
  <si>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</si>
  <si>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</si>
  <si>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</si>
  <si>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</si>
  <si>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</si>
  <si>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</si>
  <si>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</si>
  <si>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</si>
  <si>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</si>
  <si>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</si>
  <si>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</si>
  <si>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</si>
  <si>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</si>
  <si>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</si>
  <si>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</si>
  <si>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</si>
  <si>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</si>
  <si>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</si>
  <si>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</si>
  <si>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</si>
  <si>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</si>
  <si>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</si>
  <si>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</si>
  <si>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</si>
  <si>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</si>
  <si>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</si>
  <si>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</si>
  <si>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</si>
  <si>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</si>
  <si>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</si>
  <si>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</si>
  <si>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</si>
  <si>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</si>
  <si>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</si>
  <si>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</si>
  <si>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</si>
  <si>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</si>
  <si>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</si>
  <si>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</si>
  <si>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</si>
  <si>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</si>
  <si>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</si>
  <si>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</si>
  <si>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</si>
  <si>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</si>
  <si>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</si>
  <si>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</si>
  <si>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</si>
  <si>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</si>
  <si>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</si>
  <si>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</si>
  <si>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</si>
  <si>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</si>
  <si>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</si>
  <si>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</si>
  <si>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</si>
  <si>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</si>
  <si>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</si>
  <si>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</si>
  <si>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</si>
  <si>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</si>
  <si>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</si>
  <si>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</si>
  <si>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</si>
  <si>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</si>
  <si>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</si>
  <si>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</si>
  <si>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</si>
  <si>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</si>
  <si>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</si>
  <si>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</si>
  <si>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</si>
  <si>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</si>
  <si>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</si>
  <si>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</si>
  <si>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</si>
  <si>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</si>
  <si>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</si>
  <si>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</si>
  <si>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</si>
  <si>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</si>
  <si>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</si>
  <si>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</si>
  <si>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</si>
  <si>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</si>
  <si>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</si>
  <si>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</si>
  <si>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</si>
  <si>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</si>
  <si>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</si>
  <si>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</si>
  <si>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</si>
  <si>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</si>
  <si>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</si>
  <si>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</si>
  <si>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</si>
  <si>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</si>
  <si>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</si>
  <si>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</si>
  <si>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</si>
  <si>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</si>
  <si>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</si>
  <si>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</si>
  <si>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</si>
  <si>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</si>
  <si>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</si>
  <si>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</si>
  <si>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</si>
  <si>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</si>
  <si>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</si>
  <si>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</si>
  <si>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</si>
  <si>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</si>
  <si>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</si>
  <si>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</si>
  <si>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</si>
  <si>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</si>
  <si>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</si>
  <si>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</si>
  <si>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</si>
  <si>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</si>
  <si>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</si>
  <si>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</si>
  <si>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</si>
  <si>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</si>
  <si>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</si>
  <si>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</si>
  <si>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</si>
  <si>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</si>
  <si>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</si>
  <si>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</si>
  <si>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</si>
  <si>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</si>
  <si>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</si>
  <si>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</si>
  <si>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</si>
  <si>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</si>
  <si>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</si>
  <si>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</si>
  <si>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</si>
  <si>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</si>
  <si>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</si>
  <si>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</si>
  <si>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</si>
  <si>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</si>
  <si>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</si>
  <si>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</si>
  <si>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</si>
  <si>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</si>
  <si>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</si>
  <si>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</si>
  <si>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</si>
  <si>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</si>
  <si>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</si>
  <si>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</si>
  <si>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</si>
  <si>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</si>
  <si>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</si>
  <si>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</si>
  <si>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</si>
  <si>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</si>
  <si>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</si>
  <si>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</si>
  <si>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</si>
  <si>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</si>
  <si>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</si>
  <si>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</si>
  <si>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</si>
  <si>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</si>
  <si>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</si>
  <si>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</si>
  <si>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</si>
  <si>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</si>
  <si>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</si>
  <si>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</si>
  <si>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</si>
  <si>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</si>
  <si>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</si>
  <si>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</si>
  <si>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</si>
  <si>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</si>
  <si>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</si>
  <si>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</si>
  <si>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</si>
  <si>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</si>
  <si>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</si>
  <si>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</si>
  <si>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</si>
  <si>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</si>
  <si>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</si>
  <si>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</si>
  <si>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</si>
  <si>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</si>
  <si>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</si>
  <si>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</si>
  <si>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</si>
  <si>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</si>
  <si>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</si>
  <si>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</si>
  <si>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</si>
  <si>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</si>
  <si>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</si>
  <si>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</si>
  <si>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</si>
  <si>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</si>
  <si>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</si>
  <si>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</si>
  <si>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</si>
  <si>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</si>
  <si>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</si>
  <si>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</si>
  <si>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</si>
  <si>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</si>
  <si>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</si>
  <si>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</si>
  <si>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</si>
  <si>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</si>
  <si>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</si>
  <si>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</si>
  <si>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</si>
  <si>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</si>
  <si>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</si>
  <si>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</si>
  <si>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</si>
  <si>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</si>
  <si>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</si>
  <si>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</si>
  <si>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</si>
  <si>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</si>
  <si>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</si>
  <si>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</si>
  <si>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</si>
  <si>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</si>
  <si>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</si>
  <si>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</si>
  <si>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</si>
  <si>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</si>
  <si>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</si>
  <si>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</si>
  <si>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</si>
  <si>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</si>
  <si>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</si>
  <si>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</si>
  <si>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</si>
  <si>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</si>
  <si>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</si>
  <si>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</si>
  <si>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</si>
  <si>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</si>
  <si>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</si>
  <si>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</si>
  <si>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</si>
  <si>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</si>
  <si>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</si>
  <si>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</si>
  <si>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</si>
  <si>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</si>
  <si>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</si>
  <si>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</si>
  <si>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</si>
  <si>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</si>
  <si>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</si>
  <si>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</si>
  <si>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</si>
  <si>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</si>
  <si>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</si>
  <si>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</si>
  <si>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</si>
  <si>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</si>
  <si>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</si>
  <si>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</si>
  <si>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</si>
  <si>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</si>
  <si>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</si>
  <si>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</si>
  <si>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</si>
  <si>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</si>
  <si>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</si>
  <si>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</si>
  <si>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</si>
  <si>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</si>
  <si>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</si>
  <si>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</si>
  <si>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</si>
  <si>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</si>
  <si>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</si>
  <si>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</si>
  <si>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</si>
  <si>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</si>
  <si>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</si>
  <si>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</si>
  <si>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</si>
  <si>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</si>
  <si>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</si>
  <si>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</si>
  <si>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</si>
  <si>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</si>
  <si>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</si>
  <si>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</si>
  <si>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</si>
  <si>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</si>
  <si>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</si>
  <si>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</si>
  <si>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</si>
  <si>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</si>
  <si>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</si>
  <si>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</si>
  <si>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</si>
  <si>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</si>
  <si>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</si>
  <si>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</si>
  <si>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</si>
  <si>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</si>
  <si>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</si>
  <si>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</si>
  <si>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</si>
  <si>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</si>
  <si>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</si>
  <si>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</si>
  <si>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</si>
  <si>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</si>
  <si>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</si>
  <si>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</si>
  <si>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</si>
  <si>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</si>
  <si>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</si>
  <si>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</si>
  <si>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</si>
  <si>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</si>
  <si>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</si>
  <si>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</si>
  <si>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</si>
  <si>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</si>
  <si>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</si>
  <si>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</si>
  <si>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</si>
  <si>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</si>
  <si>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</si>
  <si>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</si>
  <si>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</si>
  <si>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</si>
  <si>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</si>
  <si>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</si>
  <si>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</si>
  <si>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</si>
  <si>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</si>
  <si>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</si>
  <si>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</si>
  <si>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</si>
  <si>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</si>
  <si>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</si>
  <si>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</si>
  <si>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</si>
  <si>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</si>
  <si>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</si>
  <si>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</si>
  <si>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</si>
  <si>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</si>
  <si>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</si>
  <si>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</si>
  <si>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</si>
  <si>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</si>
  <si>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</si>
  <si>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</si>
  <si>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</si>
  <si>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</si>
  <si>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</si>
  <si>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</si>
  <si>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</si>
  <si>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</si>
  <si>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</si>
  <si>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</si>
  <si>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</si>
  <si>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</si>
  <si>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</si>
  <si>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</si>
  <si>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</si>
  <si>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</si>
  <si>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</si>
  <si>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</si>
  <si>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</si>
  <si>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</si>
  <si>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</si>
  <si>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</si>
  <si>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</si>
  <si>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</si>
  <si>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</si>
  <si>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</si>
  <si>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</si>
  <si>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</si>
  <si>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</si>
  <si>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</si>
  <si>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</si>
  <si>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</si>
  <si>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</si>
  <si>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</si>
  <si>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</si>
  <si>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</si>
  <si>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</si>
  <si>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</si>
  <si>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</si>
  <si>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</si>
  <si>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</si>
  <si>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</si>
  <si>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</si>
  <si>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</si>
  <si>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</si>
  <si>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</si>
  <si>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</si>
  <si>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</si>
  <si>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</si>
  <si>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</si>
  <si>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</si>
  <si>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</si>
  <si>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</si>
  <si>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</si>
  <si>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</si>
  <si>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</si>
  <si>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</si>
  <si>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</si>
  <si>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</si>
  <si>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</si>
  <si>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</si>
  <si>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</si>
  <si>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</si>
  <si>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</si>
  <si>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</si>
  <si>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</si>
  <si>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</si>
  <si>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</si>
  <si>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</si>
  <si>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</si>
  <si>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</si>
  <si>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</si>
  <si>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</si>
  <si>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</si>
  <si>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</si>
  <si>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</si>
  <si>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</si>
  <si>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</si>
  <si>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</si>
  <si>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</si>
  <si>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</si>
  <si>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</si>
  <si>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</si>
  <si>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</si>
  <si>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</si>
  <si>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</si>
  <si>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</si>
  <si>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</si>
  <si>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</si>
  <si>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</si>
  <si>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</si>
  <si>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</si>
  <si>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</si>
  <si>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</si>
  <si>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</si>
  <si>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</si>
  <si>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</si>
  <si>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</si>
  <si>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</si>
  <si>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</si>
  <si>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</si>
  <si>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</si>
  <si>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</si>
  <si>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</si>
  <si>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</si>
  <si>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</si>
  <si>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</si>
  <si>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</si>
  <si>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</si>
  <si>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</si>
  <si>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</si>
  <si>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</si>
  <si>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</si>
  <si>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</si>
  <si>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</si>
  <si>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</si>
  <si>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</si>
  <si>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</si>
  <si>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</si>
  <si>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</si>
  <si>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</si>
  <si>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</si>
  <si>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</si>
  <si>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</si>
  <si>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</si>
  <si>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</si>
  <si>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</si>
  <si>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</si>
  <si>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</si>
  <si>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</si>
  <si>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</si>
  <si>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</si>
  <si>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</si>
  <si>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</si>
  <si>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</si>
  <si>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</si>
  <si>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</si>
  <si>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</si>
  <si>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</si>
  <si>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</si>
  <si>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</si>
  <si>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</si>
  <si>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</si>
  <si>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</si>
  <si>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</si>
  <si>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</si>
  <si>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</si>
  <si>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</si>
  <si>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</si>
  <si>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</si>
  <si>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</si>
  <si>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</si>
  <si>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</si>
  <si>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</si>
  <si>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</si>
  <si>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</si>
  <si>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</si>
  <si>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</si>
  <si>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</si>
  <si>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</si>
  <si>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</si>
  <si>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</si>
  <si>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</si>
  <si>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</si>
  <si>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</si>
  <si>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</si>
  <si>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</si>
  <si>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</si>
  <si>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</si>
  <si>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</si>
  <si>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</si>
  <si>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</si>
  <si>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</si>
  <si>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</si>
  <si>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</si>
  <si>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</si>
  <si>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</si>
  <si>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</si>
  <si>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</si>
  <si>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</si>
  <si>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</si>
  <si>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</si>
  <si>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</si>
  <si>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</si>
  <si>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</si>
  <si>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</si>
  <si>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</si>
  <si>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</si>
  <si>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</si>
  <si>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</si>
  <si>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</si>
  <si>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</si>
  <si>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</si>
  <si>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</si>
  <si>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</si>
  <si>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</si>
  <si>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</si>
  <si>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</si>
  <si>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</si>
  <si>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</si>
  <si>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</si>
  <si>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</si>
  <si>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</si>
  <si>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</si>
  <si>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</si>
  <si>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</si>
  <si>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</si>
  <si>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</si>
  <si>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</si>
  <si>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</si>
  <si>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</si>
  <si>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</si>
  <si>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</si>
  <si>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</si>
  <si>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</si>
  <si>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</si>
  <si>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</si>
  <si>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</si>
  <si>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</si>
  <si>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</si>
  <si>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</si>
  <si>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</si>
  <si>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</si>
  <si>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</si>
  <si>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</si>
  <si>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</si>
  <si>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</si>
  <si>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</si>
  <si>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</si>
  <si>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</si>
  <si>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</si>
  <si>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</si>
  <si>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</si>
  <si>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</si>
  <si>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</si>
  <si>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</si>
  <si>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</si>
  <si>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</si>
  <si>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</si>
  <si>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</si>
  <si>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</si>
  <si>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</si>
  <si>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</si>
  <si>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</si>
  <si>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</si>
  <si>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</si>
  <si>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</si>
  <si>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</si>
  <si>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</si>
  <si>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</si>
  <si>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</si>
  <si>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</si>
  <si>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</si>
  <si>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</si>
  <si>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</si>
  <si>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</si>
  <si>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</si>
  <si>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</si>
  <si>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</si>
  <si>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</si>
  <si>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</si>
  <si>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</si>
  <si>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</si>
  <si>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</si>
  <si>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</si>
  <si>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</si>
  <si>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</si>
  <si>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</si>
  <si>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</si>
  <si>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</si>
  <si>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</si>
  <si>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</si>
  <si>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</si>
  <si>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</si>
  <si>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</si>
  <si>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</si>
  <si>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</si>
  <si>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</si>
  <si>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</si>
  <si>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</si>
  <si>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</si>
  <si>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</si>
  <si>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</si>
  <si>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</si>
  <si>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</si>
  <si>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</si>
  <si>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</si>
  <si>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</si>
  <si>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</si>
  <si>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</si>
  <si>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</si>
  <si>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</si>
  <si>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</si>
  <si>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</si>
  <si>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</si>
  <si>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</si>
  <si>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</si>
  <si>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</si>
  <si>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</si>
  <si>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</si>
  <si>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</si>
  <si>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</si>
  <si>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</si>
  <si>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</si>
  <si>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</si>
  <si>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</si>
  <si>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</si>
  <si>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</si>
  <si>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</si>
  <si>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</si>
  <si>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</si>
  <si>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</si>
  <si>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</si>
  <si>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</si>
  <si>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</si>
  <si>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</si>
  <si>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</si>
  <si>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</si>
  <si>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</si>
  <si>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</si>
  <si>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</si>
  <si>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</si>
  <si>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</si>
  <si>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</si>
  <si>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</si>
  <si>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</si>
  <si>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</si>
  <si>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</si>
  <si>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</si>
  <si>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</si>
  <si>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</si>
  <si>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</si>
  <si>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</si>
  <si>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</si>
  <si>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</si>
  <si>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</si>
  <si>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</si>
  <si>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</si>
  <si>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</si>
  <si>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</si>
  <si>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</si>
  <si>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</si>
  <si>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</si>
  <si>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</si>
  <si>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</si>
  <si>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</si>
  <si>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</si>
  <si>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</si>
  <si>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</si>
  <si>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</si>
  <si>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</si>
  <si>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</si>
  <si>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</si>
  <si>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</si>
  <si>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</si>
  <si>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</si>
  <si>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</si>
  <si>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</si>
  <si>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</si>
  <si>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</si>
  <si>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</si>
  <si>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</si>
  <si>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</si>
  <si>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</si>
  <si>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</si>
  <si>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</si>
  <si>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</si>
  <si>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</si>
  <si>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</si>
  <si>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</si>
  <si>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</si>
  <si>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</si>
  <si>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</si>
  <si>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</si>
  <si>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</si>
  <si>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</si>
  <si>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</si>
  <si>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</si>
  <si>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</si>
  <si>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</si>
  <si>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</si>
  <si>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</si>
  <si>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</si>
  <si>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</si>
  <si>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</si>
  <si>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</si>
  <si>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</si>
  <si>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</si>
  <si>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</si>
  <si>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</si>
  <si>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</si>
  <si>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</si>
  <si>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</si>
  <si>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</si>
  <si>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</si>
  <si>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</si>
  <si>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</si>
  <si>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</si>
  <si>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</si>
  <si>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</si>
  <si>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</si>
  <si>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</si>
  <si>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</si>
  <si>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</si>
  <si>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</si>
  <si>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</si>
  <si>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</si>
  <si>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</si>
  <si>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</si>
  <si>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</si>
  <si>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</si>
  <si>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</si>
  <si>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</si>
  <si>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</si>
  <si>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</si>
  <si>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</si>
  <si>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</si>
  <si>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</si>
  <si>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</si>
  <si>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</si>
  <si>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</si>
  <si>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</si>
  <si>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</si>
  <si>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</si>
  <si>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</si>
  <si>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</si>
  <si>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</si>
  <si>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</si>
  <si>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</si>
  <si>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</si>
  <si>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</si>
  <si>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</si>
  <si>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</si>
  <si>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</si>
  <si>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</si>
  <si>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</si>
  <si>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</si>
  <si>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</si>
  <si>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</si>
  <si>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</si>
  <si>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</si>
  <si>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</si>
  <si>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</si>
  <si>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</si>
  <si>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</si>
  <si>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</si>
  <si>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</si>
  <si>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</si>
  <si>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</si>
  <si>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</si>
  <si>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</si>
  <si>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</si>
  <si>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</si>
  <si>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</si>
  <si>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</si>
  <si>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</si>
  <si>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</si>
  <si>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</si>
  <si>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</si>
  <si>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</si>
  <si>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</si>
  <si>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</si>
  <si>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</si>
  <si>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</si>
  <si>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</si>
  <si>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</si>
  <si>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</si>
  <si>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</si>
  <si>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</si>
  <si>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</si>
  <si>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</si>
  <si>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</si>
  <si>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</si>
  <si>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</si>
  <si>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</si>
  <si>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</si>
  <si>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</si>
  <si>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</si>
  <si>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</si>
  <si>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</si>
  <si>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</si>
  <si>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</si>
  <si>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</si>
  <si>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</si>
  <si>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</si>
  <si>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</si>
  <si>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</si>
  <si>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</si>
  <si>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</si>
  <si>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</si>
  <si>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</si>
  <si>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</si>
  <si>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</si>
  <si>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</si>
  <si>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</si>
  <si>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</si>
  <si>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</si>
  <si>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</si>
  <si>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</si>
  <si>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</si>
  <si>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</si>
  <si>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</si>
  <si>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</si>
  <si>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</si>
  <si>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</si>
  <si>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</si>
  <si>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</si>
  <si>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</si>
  <si>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</si>
  <si>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</si>
  <si>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</si>
  <si>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</si>
  <si>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</si>
  <si>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</si>
  <si>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</si>
  <si>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</si>
  <si>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</si>
  <si>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</si>
  <si>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</si>
  <si>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</si>
  <si>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</si>
  <si>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</si>
  <si>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</si>
  <si>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</si>
  <si>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</si>
  <si>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</si>
  <si>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</si>
  <si>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</si>
  <si>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</si>
  <si>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</si>
  <si>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</si>
  <si>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</si>
  <si>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</si>
  <si>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</si>
  <si>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</si>
  <si>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</si>
  <si>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</si>
  <si>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</si>
  <si>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</si>
  <si>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</si>
  <si>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</si>
  <si>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</si>
  <si>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</si>
  <si>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</si>
  <si>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</si>
  <si>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</si>
  <si>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</si>
  <si>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</si>
  <si>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</si>
  <si>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</si>
  <si>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</si>
  <si>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</si>
  <si>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</si>
  <si>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</si>
  <si>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</si>
  <si>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</si>
  <si>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</si>
  <si>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</si>
  <si>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</si>
  <si>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</si>
  <si>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</si>
  <si>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</si>
  <si>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</si>
  <si>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</si>
  <si>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</si>
  <si>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</si>
  <si>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</si>
  <si>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</si>
  <si>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</si>
  <si>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</si>
  <si>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</si>
  <si>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</si>
  <si>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</si>
  <si>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</si>
  <si>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</si>
  <si>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</si>
  <si>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</si>
  <si>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</si>
  <si>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</si>
  <si>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</si>
  <si>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</si>
  <si>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</si>
  <si>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</si>
  <si>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</si>
  <si>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</si>
  <si>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</si>
  <si>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</si>
  <si>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</si>
  <si>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</si>
  <si>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</si>
  <si>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</si>
  <si>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</si>
  <si>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</si>
  <si>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</si>
  <si>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</si>
  <si>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</si>
  <si>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</si>
  <si>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</si>
  <si>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</si>
  <si>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</si>
  <si>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</si>
  <si>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</si>
  <si>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</si>
  <si>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</si>
  <si>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</si>
  <si>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</si>
  <si>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</si>
  <si>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</si>
  <si>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</si>
  <si>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</si>
  <si>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</si>
  <si>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</si>
  <si>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</si>
  <si>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</si>
  <si>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</si>
  <si>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</si>
  <si>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</si>
  <si>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</si>
  <si>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</si>
  <si>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</si>
  <si>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</si>
  <si>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</si>
  <si>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</si>
  <si>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</si>
  <si>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</si>
  <si>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</si>
  <si>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</si>
  <si>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</si>
  <si>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</si>
  <si>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</si>
  <si>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</si>
  <si>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ŠKOLA ZA TRGOVINU I MODNI DIZAJN RIJEKA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</si>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</sst>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1011918.6999999998</v>
      </c>
      <c r="D2" s="7">
        <f>'PR-RAS'!E6</f>
        <v>1115088.1599999999</v>
      </c>
      <c r="E2" s="7">
        <v>0</v>
      </c>
      <c r="F2" s="7">
        <v>0</v>
      </c>
      <c r="G2" s="8">
        <f t="shared" ref="G2:G274" si="0">(B2/1000)*(C2*1+D2*2)</f>
        <v>3242.0950199999997</v>
      </c>
      <c r="H2" s="8">
        <f t="shared" ref="H2:H274" si="1">ABS(C2-ROUND(C2,0))+ABS(D2-ROUND(D2,0))</f>
        <v>0.46000000007916242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919376.59999999986</v>
      </c>
      <c r="D45" s="2">
        <f>'PR-RAS'!E49</f>
        <v>986813.48</v>
      </c>
      <c r="E45" s="2">
        <v>0</v>
      </c>
      <c r="F45" s="2">
        <v>0</v>
      </c>
      <c r="G45" s="3">
        <f t="shared" si="0"/>
        <v>127292.15663999997</v>
      </c>
      <c r="H45" s="3">
        <f t="shared" si="1"/>
        <v>0.88000000012107193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893746.39999999991</v>
      </c>
      <c r="D64" s="2">
        <f>'PR-RAS'!E68</f>
        <v>983261.19</v>
      </c>
      <c r="E64" s="2">
        <v>0</v>
      </c>
      <c r="F64" s="2">
        <v>0</v>
      </c>
      <c r="G64" s="3">
        <f t="shared" si="0"/>
        <v>180196.93313999998</v>
      </c>
      <c r="H64" s="3">
        <f t="shared" si="1"/>
        <v>0.58999999985098839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892991.71</v>
      </c>
      <c r="D65" s="2">
        <f>'PR-RAS'!E69</f>
        <v>983261.19</v>
      </c>
      <c r="E65" s="2">
        <v>0</v>
      </c>
      <c r="F65" s="2">
        <v>0</v>
      </c>
      <c r="G65" s="3">
        <f t="shared" si="0"/>
        <v>183008.90176000001</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754.69</v>
      </c>
      <c r="D66" s="2">
        <f>'PR-RAS'!E70</f>
        <v>0</v>
      </c>
      <c r="E66" s="2">
        <v>0</v>
      </c>
      <c r="F66" s="2">
        <v>0</v>
      </c>
      <c r="G66" s="3">
        <f t="shared" si="0"/>
        <v>49.054850000000002</v>
      </c>
      <c r="H66" s="3">
        <f t="shared" si="1"/>
        <v>0.30999999999994543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25630.2</v>
      </c>
      <c r="D70" s="2">
        <f>'PR-RAS'!E74</f>
        <v>3552.29</v>
      </c>
      <c r="E70" s="2">
        <v>0</v>
      </c>
      <c r="F70" s="2">
        <v>0</v>
      </c>
      <c r="G70" s="3">
        <f t="shared" si="0"/>
        <v>2258.6998200000003</v>
      </c>
      <c r="H70" s="3">
        <f t="shared" si="1"/>
        <v>0.49000000000069122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25630.2</v>
      </c>
      <c r="D71" s="2">
        <f>'PR-RAS'!E75</f>
        <v>3552.29</v>
      </c>
      <c r="E71" s="2">
        <v>0</v>
      </c>
      <c r="F71" s="2">
        <v>0</v>
      </c>
      <c r="G71" s="3">
        <f t="shared" si="0"/>
        <v>2291.4346</v>
      </c>
      <c r="H71" s="3">
        <f t="shared" si="1"/>
        <v>0.49000000000069122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20.86</v>
      </c>
      <c r="D78" s="2">
        <f>'PR-RAS'!E82</f>
        <v>41.27</v>
      </c>
      <c r="E78" s="2">
        <v>0</v>
      </c>
      <c r="F78" s="2">
        <v>0</v>
      </c>
      <c r="G78" s="3">
        <f t="shared" si="0"/>
        <v>7.9618000000000002</v>
      </c>
      <c r="H78" s="3">
        <f t="shared" si="1"/>
        <v>0.41000000000000369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20.86</v>
      </c>
      <c r="D79" s="2">
        <f>'PR-RAS'!E83</f>
        <v>41.27</v>
      </c>
      <c r="E79" s="2">
        <v>0</v>
      </c>
      <c r="F79" s="2">
        <v>0</v>
      </c>
      <c r="G79" s="3">
        <f t="shared" si="0"/>
        <v>8.0652000000000008</v>
      </c>
      <c r="H79" s="3">
        <f t="shared" si="1"/>
        <v>0.41000000000000369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20.86</v>
      </c>
      <c r="D81" s="2">
        <f>'PR-RAS'!E85</f>
        <v>41.27</v>
      </c>
      <c r="E81" s="2">
        <v>0</v>
      </c>
      <c r="F81" s="2">
        <v>0</v>
      </c>
      <c r="G81" s="3">
        <f t="shared" si="0"/>
        <v>8.2720000000000002</v>
      </c>
      <c r="H81" s="3">
        <f t="shared" si="1"/>
        <v>0.41000000000000369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3288.95</v>
      </c>
      <c r="D102" s="2">
        <f>'PR-RAS'!E106</f>
        <v>7702.33</v>
      </c>
      <c r="E102" s="2">
        <v>0</v>
      </c>
      <c r="F102" s="2">
        <v>0</v>
      </c>
      <c r="G102" s="3">
        <f t="shared" si="0"/>
        <v>1888.0546100000001</v>
      </c>
      <c r="H102" s="3">
        <f t="shared" si="1"/>
        <v>0.38000000000010914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3288.95</v>
      </c>
      <c r="D108" s="2">
        <f>'PR-RAS'!E112</f>
        <v>7702.33</v>
      </c>
      <c r="E108" s="2">
        <v>0</v>
      </c>
      <c r="F108" s="2">
        <v>0</v>
      </c>
      <c r="G108" s="3">
        <f t="shared" si="0"/>
        <v>2000.2162700000001</v>
      </c>
      <c r="H108" s="3">
        <f t="shared" si="1"/>
        <v>0.38000000000010914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3288.95</v>
      </c>
      <c r="D113" s="2">
        <f>'PR-RAS'!E117</f>
        <v>7702.33</v>
      </c>
      <c r="E113" s="2">
        <v>0</v>
      </c>
      <c r="F113" s="2">
        <v>0</v>
      </c>
      <c r="G113" s="3">
        <f t="shared" si="0"/>
        <v>2093.6843200000003</v>
      </c>
      <c r="H113" s="3">
        <f t="shared" si="1"/>
        <v>0.38000000000010914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9950.84</v>
      </c>
      <c r="D121" s="2">
        <f>'PR-RAS'!E125</f>
        <v>10083</v>
      </c>
      <c r="E121" s="2">
        <v>0</v>
      </c>
      <c r="F121" s="2">
        <v>0</v>
      </c>
      <c r="G121" s="3">
        <f t="shared" si="0"/>
        <v>3614.0207999999998</v>
      </c>
      <c r="H121" s="3">
        <f t="shared" si="1"/>
        <v>0.15999999999985448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8724.66</v>
      </c>
      <c r="D122" s="2">
        <f>'PR-RAS'!E126</f>
        <v>9933</v>
      </c>
      <c r="E122" s="2">
        <v>0</v>
      </c>
      <c r="F122" s="2">
        <v>0</v>
      </c>
      <c r="G122" s="3">
        <f t="shared" si="0"/>
        <v>3459.4698599999997</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141.01</v>
      </c>
      <c r="D123" s="2">
        <f>'PR-RAS'!E127</f>
        <v>352</v>
      </c>
      <c r="E123" s="2">
        <v>0</v>
      </c>
      <c r="F123" s="2">
        <v>0</v>
      </c>
      <c r="G123" s="3">
        <f t="shared" si="0"/>
        <v>103.09121999999999</v>
      </c>
      <c r="H123" s="3">
        <f t="shared" si="1"/>
        <v>9.9999999999909051E-3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8583.65</v>
      </c>
      <c r="D124" s="2">
        <f>'PR-RAS'!E128</f>
        <v>9581</v>
      </c>
      <c r="E124" s="2">
        <v>0</v>
      </c>
      <c r="F124" s="2">
        <v>0</v>
      </c>
      <c r="G124" s="3">
        <f t="shared" si="0"/>
        <v>3412.71495</v>
      </c>
      <c r="H124" s="3">
        <f t="shared" si="1"/>
        <v>0.3500000000003638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1226.18</v>
      </c>
      <c r="D125" s="2">
        <f>'PR-RAS'!E129</f>
        <v>150</v>
      </c>
      <c r="E125" s="2">
        <v>0</v>
      </c>
      <c r="F125" s="2">
        <v>0</v>
      </c>
      <c r="G125" s="3">
        <f t="shared" si="0"/>
        <v>189.24632</v>
      </c>
      <c r="H125" s="3">
        <f t="shared" si="1"/>
        <v>0.18000000000006366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v>
      </c>
      <c r="D126" s="2">
        <f>'PR-RAS'!E130</f>
        <v>150</v>
      </c>
      <c r="E126" s="2">
        <v>0</v>
      </c>
      <c r="F126" s="2">
        <v>0</v>
      </c>
      <c r="G126" s="3">
        <f t="shared" si="0"/>
        <v>162.5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226.18</v>
      </c>
      <c r="D127" s="2">
        <f>'PR-RAS'!E131</f>
        <v>0</v>
      </c>
      <c r="E127" s="2">
        <v>0</v>
      </c>
      <c r="F127" s="2">
        <v>0</v>
      </c>
      <c r="G127" s="3">
        <f t="shared" si="0"/>
        <v>28.49868</v>
      </c>
      <c r="H127" s="3">
        <f t="shared" si="1"/>
        <v>0.18000000000000682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79205.53</v>
      </c>
      <c r="D130" s="2">
        <f>'PR-RAS'!E134</f>
        <v>110448.08</v>
      </c>
      <c r="E130" s="2">
        <v>0</v>
      </c>
      <c r="F130" s="2">
        <v>0</v>
      </c>
      <c r="G130" s="3">
        <f t="shared" si="0"/>
        <v>38713.118009999998</v>
      </c>
      <c r="H130" s="3">
        <f t="shared" si="1"/>
        <v>0.55000000000291038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79205.53</v>
      </c>
      <c r="D131" s="2">
        <f>'PR-RAS'!E135</f>
        <v>110448.08</v>
      </c>
      <c r="E131" s="2">
        <v>0</v>
      </c>
      <c r="F131" s="2">
        <v>0</v>
      </c>
      <c r="G131" s="3">
        <f t="shared" si="0"/>
        <v>39013.219700000001</v>
      </c>
      <c r="H131" s="3">
        <f t="shared" si="1"/>
        <v>0.55000000000291038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76992.53</v>
      </c>
      <c r="D132" s="2">
        <f>'PR-RAS'!E136</f>
        <v>109348.7</v>
      </c>
      <c r="E132" s="2">
        <v>0</v>
      </c>
      <c r="F132" s="2">
        <v>0</v>
      </c>
      <c r="G132" s="3">
        <f t="shared" si="0"/>
        <v>38735.380830000002</v>
      </c>
      <c r="H132" s="3">
        <f t="shared" si="1"/>
        <v>0.77000000000407454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2213</v>
      </c>
      <c r="D133" s="2">
        <f>'PR-RAS'!E137</f>
        <v>1099.3800000000001</v>
      </c>
      <c r="E133" s="2">
        <v>0</v>
      </c>
      <c r="F133" s="2">
        <v>0</v>
      </c>
      <c r="G133" s="3">
        <f t="shared" si="0"/>
        <v>582.35232000000008</v>
      </c>
      <c r="H133" s="3">
        <f t="shared" si="1"/>
        <v>0.38000000000010914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75.92</v>
      </c>
      <c r="D136" s="2">
        <f>'PR-RAS'!E140</f>
        <v>0</v>
      </c>
      <c r="E136" s="2">
        <v>0</v>
      </c>
      <c r="F136" s="2">
        <v>0</v>
      </c>
      <c r="G136" s="3">
        <f t="shared" si="0"/>
        <v>10.2492</v>
      </c>
      <c r="H136" s="3">
        <f t="shared" si="1"/>
        <v>7.9999999999998295E-2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75.92</v>
      </c>
      <c r="D147" s="2">
        <f>'PR-RAS'!E151</f>
        <v>0</v>
      </c>
      <c r="E147" s="2">
        <v>0</v>
      </c>
      <c r="F147" s="2">
        <v>0</v>
      </c>
      <c r="G147" s="3">
        <f t="shared" si="0"/>
        <v>11.08432</v>
      </c>
      <c r="H147" s="3">
        <f t="shared" si="1"/>
        <v>7.9999999999998295E-2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1012288.22</v>
      </c>
      <c r="D148" s="2">
        <f>'PR-RAS'!E152</f>
        <v>1183552.6399999999</v>
      </c>
      <c r="E148" s="2">
        <v>0</v>
      </c>
      <c r="F148" s="2">
        <v>0</v>
      </c>
      <c r="G148" s="3">
        <f t="shared" si="0"/>
        <v>496770.84449999995</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887822.26</v>
      </c>
      <c r="D149" s="2">
        <f>'PR-RAS'!E153</f>
        <v>1057991.2</v>
      </c>
      <c r="E149" s="2">
        <v>0</v>
      </c>
      <c r="F149" s="2">
        <v>0</v>
      </c>
      <c r="G149" s="3">
        <f t="shared" si="0"/>
        <v>444563.08967999998</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734378.75</v>
      </c>
      <c r="D150" s="2">
        <f>'PR-RAS'!E154</f>
        <v>877440.58</v>
      </c>
      <c r="E150" s="2">
        <v>0</v>
      </c>
      <c r="F150" s="2">
        <v>0</v>
      </c>
      <c r="G150" s="3">
        <f t="shared" si="0"/>
        <v>370899.72659000003</v>
      </c>
      <c r="H150" s="3">
        <f t="shared" si="1"/>
        <v>0.67000000004190952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734378.75</v>
      </c>
      <c r="D151" s="2">
        <f>'PR-RAS'!E155</f>
        <v>874561.24</v>
      </c>
      <c r="E151" s="2">
        <v>0</v>
      </c>
      <c r="F151" s="2">
        <v>0</v>
      </c>
      <c r="G151" s="3">
        <f t="shared" si="0"/>
        <v>372525.18449999997</v>
      </c>
      <c r="H151" s="3">
        <f t="shared" si="1"/>
        <v>0.48999999999068677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2879.34</v>
      </c>
      <c r="E154" s="2">
        <v>0</v>
      </c>
      <c r="F154" s="2">
        <v>0</v>
      </c>
      <c r="G154" s="3">
        <f t="shared" si="0"/>
        <v>881.07803999999999</v>
      </c>
      <c r="H154" s="3">
        <f t="shared" si="1"/>
        <v>0.34000000000014552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32241.67</v>
      </c>
      <c r="D155" s="2">
        <f>'PR-RAS'!E159</f>
        <v>35706.17</v>
      </c>
      <c r="E155" s="2">
        <v>0</v>
      </c>
      <c r="F155" s="2">
        <v>0</v>
      </c>
      <c r="G155" s="3">
        <f t="shared" si="0"/>
        <v>15962.71754</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121201.84</v>
      </c>
      <c r="D156" s="2">
        <f>'PR-RAS'!E160</f>
        <v>144844.45000000001</v>
      </c>
      <c r="E156" s="2">
        <v>0</v>
      </c>
      <c r="F156" s="2">
        <v>0</v>
      </c>
      <c r="G156" s="3">
        <f t="shared" si="0"/>
        <v>63688.064699999995</v>
      </c>
      <c r="H156" s="3">
        <f t="shared" si="1"/>
        <v>0.61000000001513399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121201.84</v>
      </c>
      <c r="D158" s="2">
        <f>'PR-RAS'!E162</f>
        <v>144844.45000000001</v>
      </c>
      <c r="E158" s="2">
        <v>0</v>
      </c>
      <c r="F158" s="2">
        <v>0</v>
      </c>
      <c r="G158" s="3">
        <f t="shared" si="0"/>
        <v>64509.84618</v>
      </c>
      <c r="H158" s="3">
        <f t="shared" si="1"/>
        <v>0.61000000001513399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123440.5</v>
      </c>
      <c r="D160" s="2">
        <f>'PR-RAS'!E164</f>
        <v>124414.18000000001</v>
      </c>
      <c r="E160" s="2">
        <v>0</v>
      </c>
      <c r="F160" s="2">
        <v>0</v>
      </c>
      <c r="G160" s="3">
        <f t="shared" si="0"/>
        <v>59190.748739999995</v>
      </c>
      <c r="H160" s="3">
        <f t="shared" si="1"/>
        <v>0.680000000007567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24657.42</v>
      </c>
      <c r="D161" s="2">
        <f>'PR-RAS'!E165</f>
        <v>26438.140000000003</v>
      </c>
      <c r="E161" s="2">
        <v>0</v>
      </c>
      <c r="F161" s="2">
        <v>0</v>
      </c>
      <c r="G161" s="3">
        <f t="shared" si="0"/>
        <v>12405.392000000002</v>
      </c>
      <c r="H161" s="3">
        <f t="shared" si="1"/>
        <v>0.56000000000130967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6633.48</v>
      </c>
      <c r="D162" s="2">
        <f>'PR-RAS'!E166</f>
        <v>8241.8700000000008</v>
      </c>
      <c r="E162" s="2">
        <v>0</v>
      </c>
      <c r="F162" s="2">
        <v>0</v>
      </c>
      <c r="G162" s="3">
        <f t="shared" si="0"/>
        <v>3721.8724200000001</v>
      </c>
      <c r="H162" s="3">
        <f t="shared" si="1"/>
        <v>0.60999999999876309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12194.73</v>
      </c>
      <c r="D163" s="2">
        <f>'PR-RAS'!E167</f>
        <v>13333.18</v>
      </c>
      <c r="E163" s="2">
        <v>0</v>
      </c>
      <c r="F163" s="2">
        <v>0</v>
      </c>
      <c r="G163" s="3">
        <f t="shared" si="0"/>
        <v>6295.49658</v>
      </c>
      <c r="H163" s="3">
        <f t="shared" si="1"/>
        <v>0.4500000000007276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5670.71</v>
      </c>
      <c r="D164" s="2">
        <f>'PR-RAS'!E168</f>
        <v>4863.09</v>
      </c>
      <c r="E164" s="2">
        <v>0</v>
      </c>
      <c r="F164" s="2">
        <v>0</v>
      </c>
      <c r="G164" s="3">
        <f t="shared" si="0"/>
        <v>2509.6930699999998</v>
      </c>
      <c r="H164" s="3">
        <f t="shared" si="1"/>
        <v>0.38000000000010914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158.5</v>
      </c>
      <c r="D165" s="2">
        <f>'PR-RAS'!E169</f>
        <v>0</v>
      </c>
      <c r="E165" s="2">
        <v>0</v>
      </c>
      <c r="F165" s="2">
        <v>0</v>
      </c>
      <c r="G165" s="3">
        <f t="shared" si="0"/>
        <v>25.994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28214.950000000004</v>
      </c>
      <c r="D166" s="2">
        <f>'PR-RAS'!E170</f>
        <v>30556.55</v>
      </c>
      <c r="E166" s="2">
        <v>0</v>
      </c>
      <c r="F166" s="2">
        <v>0</v>
      </c>
      <c r="G166" s="3">
        <f t="shared" si="0"/>
        <v>14739.128250000002</v>
      </c>
      <c r="H166" s="3">
        <f t="shared" si="1"/>
        <v>0.49999999999636202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5393.32</v>
      </c>
      <c r="D167" s="2">
        <f>'PR-RAS'!E171</f>
        <v>7814.06</v>
      </c>
      <c r="E167" s="2">
        <v>0</v>
      </c>
      <c r="F167" s="2">
        <v>0</v>
      </c>
      <c r="G167" s="3">
        <f t="shared" si="0"/>
        <v>3489.5590400000006</v>
      </c>
      <c r="H167" s="3">
        <f t="shared" si="1"/>
        <v>0.38000000000010914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1763.16</v>
      </c>
      <c r="D168" s="2">
        <f>'PR-RAS'!E172</f>
        <v>2153.44</v>
      </c>
      <c r="E168" s="2">
        <v>0</v>
      </c>
      <c r="F168" s="2">
        <v>0</v>
      </c>
      <c r="G168" s="3">
        <f t="shared" si="0"/>
        <v>1013.69668</v>
      </c>
      <c r="H168" s="3">
        <f t="shared" si="1"/>
        <v>0.60000000000013642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19456.22</v>
      </c>
      <c r="D169" s="2">
        <f>'PR-RAS'!E173</f>
        <v>18962.41</v>
      </c>
      <c r="E169" s="2">
        <v>0</v>
      </c>
      <c r="F169" s="2">
        <v>0</v>
      </c>
      <c r="G169" s="3">
        <f t="shared" si="0"/>
        <v>9640.014720000001</v>
      </c>
      <c r="H169" s="3">
        <f t="shared" si="1"/>
        <v>0.63000000000101863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1082.72</v>
      </c>
      <c r="D170" s="2">
        <f>'PR-RAS'!E174</f>
        <v>995.57</v>
      </c>
      <c r="E170" s="2">
        <v>0</v>
      </c>
      <c r="F170" s="2">
        <v>0</v>
      </c>
      <c r="G170" s="3">
        <f t="shared" si="0"/>
        <v>519.48234000000002</v>
      </c>
      <c r="H170" s="3">
        <f t="shared" si="1"/>
        <v>0.70999999999992269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232.38</v>
      </c>
      <c r="D171" s="2">
        <f>'PR-RAS'!E175</f>
        <v>366.14</v>
      </c>
      <c r="E171" s="2">
        <v>0</v>
      </c>
      <c r="F171" s="2">
        <v>0</v>
      </c>
      <c r="G171" s="3">
        <f t="shared" si="0"/>
        <v>163.9922</v>
      </c>
      <c r="H171" s="3">
        <f t="shared" si="1"/>
        <v>0.51999999999998181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287.14999999999998</v>
      </c>
      <c r="D173" s="2">
        <f>'PR-RAS'!E177</f>
        <v>264.93</v>
      </c>
      <c r="E173" s="2">
        <v>0</v>
      </c>
      <c r="F173" s="2">
        <v>0</v>
      </c>
      <c r="G173" s="3">
        <f t="shared" si="0"/>
        <v>140.52571999999998</v>
      </c>
      <c r="H173" s="3">
        <f t="shared" si="1"/>
        <v>0.21999999999997044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47638.130000000005</v>
      </c>
      <c r="D174" s="2">
        <f>'PR-RAS'!E178</f>
        <v>62447.51</v>
      </c>
      <c r="E174" s="2">
        <v>0</v>
      </c>
      <c r="F174" s="2">
        <v>0</v>
      </c>
      <c r="G174" s="3">
        <f t="shared" si="0"/>
        <v>29848.234950000002</v>
      </c>
      <c r="H174" s="3">
        <f t="shared" si="1"/>
        <v>0.62000000000261934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2906.54</v>
      </c>
      <c r="D175" s="2">
        <f>'PR-RAS'!E179</f>
        <v>2257.73</v>
      </c>
      <c r="E175" s="2">
        <v>0</v>
      </c>
      <c r="F175" s="2">
        <v>0</v>
      </c>
      <c r="G175" s="3">
        <f t="shared" si="0"/>
        <v>1291.4279999999999</v>
      </c>
      <c r="H175" s="3">
        <f t="shared" si="1"/>
        <v>0.73000000000001819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20462.68</v>
      </c>
      <c r="D176" s="2">
        <f>'PR-RAS'!E180</f>
        <v>34015.46</v>
      </c>
      <c r="E176" s="2">
        <v>0</v>
      </c>
      <c r="F176" s="2">
        <v>0</v>
      </c>
      <c r="G176" s="3">
        <f t="shared" si="0"/>
        <v>15486.38</v>
      </c>
      <c r="H176" s="3">
        <f t="shared" si="1"/>
        <v>0.77999999999883585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2235.6999999999998</v>
      </c>
      <c r="D177" s="2">
        <f>'PR-RAS'!E181</f>
        <v>1437.5</v>
      </c>
      <c r="E177" s="2">
        <v>0</v>
      </c>
      <c r="F177" s="2">
        <v>0</v>
      </c>
      <c r="G177" s="3">
        <f t="shared" si="0"/>
        <v>899.4831999999999</v>
      </c>
      <c r="H177" s="3">
        <f t="shared" si="1"/>
        <v>0.8000000000001819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11009.79</v>
      </c>
      <c r="D178" s="2">
        <f>'PR-RAS'!E182</f>
        <v>12103.06</v>
      </c>
      <c r="E178" s="2">
        <v>0</v>
      </c>
      <c r="F178" s="2">
        <v>0</v>
      </c>
      <c r="G178" s="3">
        <f t="shared" si="0"/>
        <v>6233.2160700000004</v>
      </c>
      <c r="H178" s="3">
        <f t="shared" si="1"/>
        <v>0.26999999999861757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1720</v>
      </c>
      <c r="D180" s="2">
        <f>'PR-RAS'!E184</f>
        <v>1274.1600000000001</v>
      </c>
      <c r="E180" s="2">
        <v>0</v>
      </c>
      <c r="F180" s="2">
        <v>0</v>
      </c>
      <c r="G180" s="3">
        <f t="shared" si="0"/>
        <v>764.02927999999997</v>
      </c>
      <c r="H180" s="3">
        <f t="shared" si="1"/>
        <v>0.16000000000008185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1581.75</v>
      </c>
      <c r="D181" s="2">
        <f>'PR-RAS'!E185</f>
        <v>3873.92</v>
      </c>
      <c r="E181" s="2">
        <v>0</v>
      </c>
      <c r="F181" s="2">
        <v>0</v>
      </c>
      <c r="G181" s="3">
        <f t="shared" si="0"/>
        <v>1679.3262</v>
      </c>
      <c r="H181" s="3">
        <f t="shared" si="1"/>
        <v>0.32999999999992724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6030.88</v>
      </c>
      <c r="D182" s="2">
        <f>'PR-RAS'!E186</f>
        <v>4710.04</v>
      </c>
      <c r="E182" s="2">
        <v>0</v>
      </c>
      <c r="F182" s="2">
        <v>0</v>
      </c>
      <c r="G182" s="3">
        <f t="shared" si="0"/>
        <v>2796.6237599999999</v>
      </c>
      <c r="H182" s="3">
        <f t="shared" si="1"/>
        <v>0.15999999999985448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1690.79</v>
      </c>
      <c r="D183" s="2">
        <f>'PR-RAS'!E187</f>
        <v>2775.64</v>
      </c>
      <c r="E183" s="2">
        <v>0</v>
      </c>
      <c r="F183" s="2">
        <v>0</v>
      </c>
      <c r="G183" s="3">
        <f t="shared" si="0"/>
        <v>1318.05674</v>
      </c>
      <c r="H183" s="3">
        <f t="shared" si="1"/>
        <v>0.57000000000016371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18572.900000000001</v>
      </c>
      <c r="D184" s="2">
        <f>'PR-RAS'!E188</f>
        <v>175</v>
      </c>
      <c r="E184" s="2">
        <v>0</v>
      </c>
      <c r="F184" s="2">
        <v>0</v>
      </c>
      <c r="G184" s="3">
        <f t="shared" si="0"/>
        <v>3462.8907000000004</v>
      </c>
      <c r="H184" s="3">
        <f t="shared" si="1"/>
        <v>9.9999999998544808E-2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4357.1000000000004</v>
      </c>
      <c r="D190" s="2">
        <f>'PR-RAS'!E194</f>
        <v>4796.9799999999996</v>
      </c>
      <c r="E190" s="2">
        <v>0</v>
      </c>
      <c r="F190" s="2">
        <v>0</v>
      </c>
      <c r="G190" s="3">
        <f t="shared" si="0"/>
        <v>2636.7503400000001</v>
      </c>
      <c r="H190" s="3">
        <f t="shared" si="1"/>
        <v>0.12000000000080036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75.92</v>
      </c>
      <c r="D192" s="2">
        <f>'PR-RAS'!E196</f>
        <v>20.7</v>
      </c>
      <c r="E192" s="2">
        <v>0</v>
      </c>
      <c r="F192" s="2">
        <v>0</v>
      </c>
      <c r="G192" s="3">
        <f t="shared" si="0"/>
        <v>22.40812</v>
      </c>
      <c r="H192" s="3">
        <f t="shared" si="1"/>
        <v>0.37999999999999901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857.69</v>
      </c>
      <c r="D193" s="2">
        <f>'PR-RAS'!E197</f>
        <v>1379.55</v>
      </c>
      <c r="E193" s="2">
        <v>0</v>
      </c>
      <c r="F193" s="2">
        <v>0</v>
      </c>
      <c r="G193" s="3">
        <f t="shared" si="0"/>
        <v>694.42367999999999</v>
      </c>
      <c r="H193" s="3">
        <f t="shared" si="1"/>
        <v>0.75999999999999091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210</v>
      </c>
      <c r="D194" s="2">
        <f>'PR-RAS'!E198</f>
        <v>165</v>
      </c>
      <c r="E194" s="2">
        <v>0</v>
      </c>
      <c r="F194" s="2">
        <v>0</v>
      </c>
      <c r="G194" s="3">
        <f t="shared" si="0"/>
        <v>104.22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2027.82</v>
      </c>
      <c r="D195" s="2">
        <f>'PR-RAS'!E199</f>
        <v>2496</v>
      </c>
      <c r="E195" s="2">
        <v>0</v>
      </c>
      <c r="F195" s="2">
        <v>0</v>
      </c>
      <c r="G195" s="3">
        <f t="shared" si="0"/>
        <v>1361.8450800000001</v>
      </c>
      <c r="H195" s="3">
        <f t="shared" si="1"/>
        <v>0.18000000000006366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1185.67</v>
      </c>
      <c r="D197" s="2">
        <f>'PR-RAS'!E201</f>
        <v>735.73</v>
      </c>
      <c r="E197" s="2">
        <v>0</v>
      </c>
      <c r="F197" s="2">
        <v>0</v>
      </c>
      <c r="G197" s="3">
        <f t="shared" si="0"/>
        <v>520.79748000000006</v>
      </c>
      <c r="H197" s="3">
        <f t="shared" si="1"/>
        <v>0.59999999999990905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226.35</v>
      </c>
      <c r="D198" s="2">
        <f>'PR-RAS'!E202</f>
        <v>263.07</v>
      </c>
      <c r="E198" s="2">
        <v>0</v>
      </c>
      <c r="F198" s="2">
        <v>0</v>
      </c>
      <c r="G198" s="3">
        <f t="shared" si="0"/>
        <v>148.24053000000001</v>
      </c>
      <c r="H198" s="3">
        <f t="shared" si="1"/>
        <v>0.41999999999998749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226.35</v>
      </c>
      <c r="D212" s="2">
        <f>'PR-RAS'!E216</f>
        <v>263.07</v>
      </c>
      <c r="E212" s="2">
        <v>0</v>
      </c>
      <c r="F212" s="2">
        <v>0</v>
      </c>
      <c r="G212" s="3">
        <f t="shared" si="0"/>
        <v>158.77538999999999</v>
      </c>
      <c r="H212" s="3">
        <f t="shared" si="1"/>
        <v>0.41999999999998749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215.64</v>
      </c>
      <c r="D213" s="2">
        <f>'PR-RAS'!E217</f>
        <v>239.72</v>
      </c>
      <c r="E213" s="2">
        <v>0</v>
      </c>
      <c r="F213" s="2">
        <v>0</v>
      </c>
      <c r="G213" s="3">
        <f t="shared" si="0"/>
        <v>147.35695999999999</v>
      </c>
      <c r="H213" s="3">
        <f t="shared" si="1"/>
        <v>0.64000000000001478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10.71</v>
      </c>
      <c r="D215" s="2">
        <f>'PR-RAS'!E219</f>
        <v>23.35</v>
      </c>
      <c r="E215" s="2">
        <v>0</v>
      </c>
      <c r="F215" s="2">
        <v>0</v>
      </c>
      <c r="G215" s="3">
        <f t="shared" si="0"/>
        <v>12.285740000000001</v>
      </c>
      <c r="H215" s="3">
        <f t="shared" si="1"/>
        <v>0.64000000000000057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38.61</v>
      </c>
      <c r="D258" s="2">
        <f>'PR-RAS'!E262</f>
        <v>29.19</v>
      </c>
      <c r="E258" s="2">
        <v>0</v>
      </c>
      <c r="F258" s="2">
        <v>0</v>
      </c>
      <c r="G258" s="3">
        <f t="shared" si="0"/>
        <v>24.926430000000003</v>
      </c>
      <c r="H258" s="3">
        <f t="shared" si="1"/>
        <v>0.58000000000000185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38.61</v>
      </c>
      <c r="D265" s="2">
        <f>'PR-RAS'!E269</f>
        <v>29.19</v>
      </c>
      <c r="E265" s="2">
        <v>0</v>
      </c>
      <c r="F265" s="2">
        <v>0</v>
      </c>
      <c r="G265" s="3">
        <f t="shared" si="0"/>
        <v>25.605360000000005</v>
      </c>
      <c r="H265" s="3">
        <f t="shared" si="1"/>
        <v>0.58000000000000185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38.61</v>
      </c>
      <c r="D267" s="2">
        <f>'PR-RAS'!E271</f>
        <v>29.19</v>
      </c>
      <c r="E267" s="2">
        <v>0</v>
      </c>
      <c r="F267" s="2">
        <v>0</v>
      </c>
      <c r="G267" s="3">
        <f t="shared" si="0"/>
        <v>25.799340000000004</v>
      </c>
      <c r="H267" s="3">
        <f t="shared" si="1"/>
        <v>0.58000000000000185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760.5</v>
      </c>
      <c r="D269" s="2">
        <f>'PR-RAS'!E273</f>
        <v>855</v>
      </c>
      <c r="E269" s="2">
        <v>0</v>
      </c>
      <c r="F269" s="2">
        <v>0</v>
      </c>
      <c r="G269" s="3">
        <f t="shared" si="0"/>
        <v>662.09400000000005</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760.5</v>
      </c>
      <c r="D270" s="2">
        <f>'PR-RAS'!E274</f>
        <v>855</v>
      </c>
      <c r="E270" s="2">
        <v>0</v>
      </c>
      <c r="F270" s="2">
        <v>0</v>
      </c>
      <c r="G270" s="3">
        <f t="shared" si="0"/>
        <v>664.56450000000007</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760.5</v>
      </c>
      <c r="D272" s="2">
        <f>'PR-RAS'!E276</f>
        <v>855</v>
      </c>
      <c r="E272" s="2">
        <v>0</v>
      </c>
      <c r="F272" s="2">
        <v>0</v>
      </c>
      <c r="G272" s="3">
        <f t="shared" si="0"/>
        <v>669.5055000000001</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1012288.22</v>
      </c>
      <c r="D295" s="2">
        <f>'PR-RAS'!E299</f>
        <v>1183552.6399999999</v>
      </c>
      <c r="E295" s="2">
        <v>0</v>
      </c>
      <c r="F295" s="2">
        <v>0</v>
      </c>
      <c r="G295" s="3">
        <f t="shared" si="12"/>
        <v>993541.6889999999</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369.52000000013504</v>
      </c>
      <c r="D297" s="2">
        <f>'PR-RAS'!E301</f>
        <v>68464.479999999981</v>
      </c>
      <c r="E297" s="2">
        <v>0</v>
      </c>
      <c r="F297" s="2">
        <v>0</v>
      </c>
      <c r="G297" s="3">
        <f t="shared" si="12"/>
        <v>40640.350080000026</v>
      </c>
      <c r="H297" s="3">
        <f t="shared" si="13"/>
        <v>0.95999999984633178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8341.4</v>
      </c>
      <c r="D298" s="2">
        <f>'PR-RAS'!E302</f>
        <v>4778.32</v>
      </c>
      <c r="E298" s="2">
        <v>0</v>
      </c>
      <c r="F298" s="2">
        <v>0</v>
      </c>
      <c r="G298" s="3">
        <f t="shared" si="12"/>
        <v>5315.7178800000002</v>
      </c>
      <c r="H298" s="3">
        <f t="shared" si="13"/>
        <v>0.71999999999934516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1319.7</v>
      </c>
      <c r="D300" s="2">
        <f>'PR-RAS'!E304</f>
        <v>88594.46</v>
      </c>
      <c r="E300" s="2">
        <v>0</v>
      </c>
      <c r="F300" s="2">
        <v>0</v>
      </c>
      <c r="G300" s="3">
        <f t="shared" si="12"/>
        <v>53374.077380000002</v>
      </c>
      <c r="H300" s="3">
        <f t="shared" si="13"/>
        <v>0.76000000000635737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839.7</v>
      </c>
      <c r="D301" s="2">
        <f>'PR-RAS'!E305</f>
        <v>1717.2</v>
      </c>
      <c r="E301" s="2">
        <v>0</v>
      </c>
      <c r="F301" s="2">
        <v>0</v>
      </c>
      <c r="G301" s="3">
        <f t="shared" si="12"/>
        <v>1282.23</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103.56</v>
      </c>
      <c r="D303" s="2">
        <f>'PR-RAS'!E308</f>
        <v>25.89</v>
      </c>
      <c r="E303" s="2">
        <v>0</v>
      </c>
      <c r="F303" s="2">
        <v>0</v>
      </c>
      <c r="G303" s="3">
        <f t="shared" si="12"/>
        <v>46.912680000000002</v>
      </c>
      <c r="H303" s="3">
        <f t="shared" si="13"/>
        <v>0.54999999999999716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103.56</v>
      </c>
      <c r="D316" s="2">
        <f>'PR-RAS'!E321</f>
        <v>25.89</v>
      </c>
      <c r="E316" s="2">
        <v>0</v>
      </c>
      <c r="F316" s="2">
        <v>0</v>
      </c>
      <c r="G316" s="3">
        <f t="shared" si="12"/>
        <v>48.932099999999998</v>
      </c>
      <c r="H316" s="3">
        <f t="shared" si="13"/>
        <v>0.54999999999999716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103.56</v>
      </c>
      <c r="D317" s="2">
        <f>'PR-RAS'!E322</f>
        <v>25.89</v>
      </c>
      <c r="E317" s="2">
        <v>0</v>
      </c>
      <c r="F317" s="2">
        <v>0</v>
      </c>
      <c r="G317" s="3">
        <f t="shared" si="12"/>
        <v>49.087440000000001</v>
      </c>
      <c r="H317" s="3">
        <f t="shared" si="13"/>
        <v>0.54999999999999716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103.56</v>
      </c>
      <c r="D318" s="2">
        <f>'PR-RAS'!E323</f>
        <v>25.89</v>
      </c>
      <c r="E318" s="2">
        <v>0</v>
      </c>
      <c r="F318" s="2">
        <v>0</v>
      </c>
      <c r="G318" s="3">
        <f t="shared" si="12"/>
        <v>49.242780000000003</v>
      </c>
      <c r="H318" s="3">
        <f t="shared" si="13"/>
        <v>0.54999999999999716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8772.27</v>
      </c>
      <c r="D355" s="2">
        <f>'PR-RAS'!E360</f>
        <v>5500.6500000000005</v>
      </c>
      <c r="E355" s="2">
        <v>0</v>
      </c>
      <c r="F355" s="2">
        <v>0</v>
      </c>
      <c r="G355" s="3">
        <f t="shared" si="12"/>
        <v>6999.8437799999992</v>
      </c>
      <c r="H355" s="3">
        <f t="shared" si="13"/>
        <v>0.61999999999989086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8772.27</v>
      </c>
      <c r="D368" s="2">
        <f>'PR-RAS'!E373</f>
        <v>5500.6500000000005</v>
      </c>
      <c r="E368" s="2">
        <v>0</v>
      </c>
      <c r="F368" s="2">
        <v>0</v>
      </c>
      <c r="G368" s="3">
        <f t="shared" si="12"/>
        <v>7256.9001899999994</v>
      </c>
      <c r="H368" s="3">
        <f t="shared" si="13"/>
        <v>0.61999999999989086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7272.74</v>
      </c>
      <c r="D374" s="2">
        <f>'PR-RAS'!E379</f>
        <v>4701.7000000000007</v>
      </c>
      <c r="E374" s="2">
        <v>0</v>
      </c>
      <c r="F374" s="2">
        <v>0</v>
      </c>
      <c r="G374" s="3">
        <f t="shared" si="12"/>
        <v>6220.2002199999997</v>
      </c>
      <c r="H374" s="3">
        <f t="shared" si="13"/>
        <v>0.55999999999949068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4206.3599999999997</v>
      </c>
      <c r="D375" s="2">
        <f>'PR-RAS'!E380</f>
        <v>3602.32</v>
      </c>
      <c r="E375" s="2">
        <v>0</v>
      </c>
      <c r="F375" s="2">
        <v>0</v>
      </c>
      <c r="G375" s="3">
        <f t="shared" si="12"/>
        <v>4267.7139999999999</v>
      </c>
      <c r="H375" s="3">
        <f t="shared" si="13"/>
        <v>0.67999999999983629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1505.2</v>
      </c>
      <c r="D380" s="2">
        <f>'PR-RAS'!E385</f>
        <v>0</v>
      </c>
      <c r="E380" s="2">
        <v>0</v>
      </c>
      <c r="F380" s="2">
        <v>0</v>
      </c>
      <c r="G380" s="3">
        <f t="shared" si="12"/>
        <v>570.47080000000005</v>
      </c>
      <c r="H380" s="3">
        <f t="shared" si="13"/>
        <v>0.20000000000004547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1561.18</v>
      </c>
      <c r="D381" s="2">
        <f>'PR-RAS'!E386</f>
        <v>1099.3800000000001</v>
      </c>
      <c r="E381" s="2">
        <v>0</v>
      </c>
      <c r="F381" s="2">
        <v>0</v>
      </c>
      <c r="G381" s="3">
        <f t="shared" si="12"/>
        <v>1428.7772000000002</v>
      </c>
      <c r="H381" s="3">
        <f t="shared" si="13"/>
        <v>0.5600000000001728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1499.53</v>
      </c>
      <c r="D388" s="2">
        <f>'PR-RAS'!E393</f>
        <v>798.95</v>
      </c>
      <c r="E388" s="2">
        <v>0</v>
      </c>
      <c r="F388" s="2">
        <v>0</v>
      </c>
      <c r="G388" s="3">
        <f t="shared" si="12"/>
        <v>1198.7054100000003</v>
      </c>
      <c r="H388" s="3">
        <f t="shared" si="13"/>
        <v>0.51999999999998181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1499.53</v>
      </c>
      <c r="D389" s="2">
        <f>'PR-RAS'!E394</f>
        <v>798.95</v>
      </c>
      <c r="E389" s="2">
        <v>0</v>
      </c>
      <c r="F389" s="2">
        <v>0</v>
      </c>
      <c r="G389" s="3">
        <f t="shared" si="12"/>
        <v>1201.8028400000001</v>
      </c>
      <c r="H389" s="3">
        <f t="shared" si="13"/>
        <v>0.51999999999998181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8668.7100000000009</v>
      </c>
      <c r="D413" s="2">
        <f>'PR-RAS'!E418</f>
        <v>5474.76</v>
      </c>
      <c r="E413" s="2">
        <v>0</v>
      </c>
      <c r="F413" s="2">
        <v>0</v>
      </c>
      <c r="G413" s="3">
        <f t="shared" si="12"/>
        <v>8082.7107600000008</v>
      </c>
      <c r="H413" s="3">
        <f t="shared" si="13"/>
        <v>0.52999999999883585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103.56</v>
      </c>
      <c r="D414" s="2">
        <f>'PR-RAS'!E419</f>
        <v>0</v>
      </c>
      <c r="E414" s="2">
        <v>0</v>
      </c>
      <c r="F414" s="2">
        <v>0</v>
      </c>
      <c r="G414" s="3">
        <f t="shared" si="12"/>
        <v>42.77028</v>
      </c>
      <c r="H414" s="3">
        <f t="shared" si="13"/>
        <v>0.43999999999999773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8565.15</v>
      </c>
      <c r="E415" s="2">
        <v>0</v>
      </c>
      <c r="F415" s="2">
        <v>0</v>
      </c>
      <c r="G415" s="3">
        <f t="shared" si="12"/>
        <v>7091.944199999999</v>
      </c>
      <c r="H415" s="3">
        <f t="shared" si="13"/>
        <v>0.1499999999996362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1012022.2599999999</v>
      </c>
      <c r="D417" s="2">
        <f>'PR-RAS'!E422</f>
        <v>1115114.0499999998</v>
      </c>
      <c r="E417" s="2">
        <v>0</v>
      </c>
      <c r="F417" s="2">
        <v>0</v>
      </c>
      <c r="G417" s="3">
        <f t="shared" si="12"/>
        <v>1348776.1497599997</v>
      </c>
      <c r="H417" s="3">
        <f t="shared" si="13"/>
        <v>0.30999999970663339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1021060.49</v>
      </c>
      <c r="D418" s="2">
        <f>'PR-RAS'!E423</f>
        <v>1189053.2899999998</v>
      </c>
      <c r="E418" s="2">
        <v>0</v>
      </c>
      <c r="F418" s="2">
        <v>0</v>
      </c>
      <c r="G418" s="3">
        <f t="shared" si="12"/>
        <v>1417452.6681899996</v>
      </c>
      <c r="H418" s="3">
        <f t="shared" si="13"/>
        <v>0.77999999979510903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9038.2300000000978</v>
      </c>
      <c r="D420" s="2">
        <f>'PR-RAS'!E425</f>
        <v>73939.239999999991</v>
      </c>
      <c r="E420" s="2">
        <v>0</v>
      </c>
      <c r="F420" s="2">
        <v>0</v>
      </c>
      <c r="G420" s="3">
        <f t="shared" si="12"/>
        <v>65748.10149000003</v>
      </c>
      <c r="H420" s="3">
        <f t="shared" si="13"/>
        <v>0.47000000008847564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8444.9599999999991</v>
      </c>
      <c r="D421" s="2">
        <f>'PR-RAS'!E426</f>
        <v>0</v>
      </c>
      <c r="E421" s="2">
        <v>0</v>
      </c>
      <c r="F421" s="2">
        <v>0</v>
      </c>
      <c r="G421" s="3">
        <f t="shared" si="12"/>
        <v>3546.8831999999993</v>
      </c>
      <c r="H421" s="3">
        <f t="shared" si="13"/>
        <v>4.0000000000873115E-2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3786.83</v>
      </c>
      <c r="E422" s="2">
        <v>0</v>
      </c>
      <c r="F422" s="2">
        <v>0</v>
      </c>
      <c r="G422" s="3">
        <f t="shared" si="12"/>
        <v>3188.5108599999999</v>
      </c>
      <c r="H422" s="3">
        <f t="shared" si="13"/>
        <v>0.17000000000007276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1319.7</v>
      </c>
      <c r="D423" s="2">
        <f>'PR-RAS'!E428</f>
        <v>88594.46</v>
      </c>
      <c r="E423" s="2">
        <v>0</v>
      </c>
      <c r="F423" s="2">
        <v>0</v>
      </c>
      <c r="G423" s="3">
        <f t="shared" si="12"/>
        <v>75330.637640000001</v>
      </c>
      <c r="H423" s="3">
        <f t="shared" si="13"/>
        <v>0.76000000000635737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1012022.2599999999</v>
      </c>
      <c r="D637" s="2">
        <f>'PR-RAS'!E643</f>
        <v>1115114.0499999998</v>
      </c>
      <c r="E637" s="2">
        <v>0</v>
      </c>
      <c r="F637" s="2">
        <v>0</v>
      </c>
      <c r="G637" s="3">
        <f t="shared" si="14"/>
        <v>2062071.2289599997</v>
      </c>
      <c r="H637" s="3">
        <f t="shared" si="15"/>
        <v>0.30999999970663339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1021060.49</v>
      </c>
      <c r="D638" s="2">
        <f>'PR-RAS'!E644</f>
        <v>1189053.2899999998</v>
      </c>
      <c r="E638" s="2">
        <v>0</v>
      </c>
      <c r="F638" s="2">
        <v>0</v>
      </c>
      <c r="G638" s="3">
        <f t="shared" si="14"/>
        <v>2165269.4235899998</v>
      </c>
      <c r="H638" s="3">
        <f t="shared" si="15"/>
        <v>0.77999999979510903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9038.2300000000978</v>
      </c>
      <c r="D640" s="2">
        <f>'PR-RAS'!E646</f>
        <v>73939.239999999991</v>
      </c>
      <c r="E640" s="2">
        <v>0</v>
      </c>
      <c r="F640" s="2">
        <v>0</v>
      </c>
      <c r="G640" s="3">
        <f t="shared" si="14"/>
        <v>100269.77769000005</v>
      </c>
      <c r="H640" s="3">
        <f t="shared" si="15"/>
        <v>0.47000000008847564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8444.9599999999991</v>
      </c>
      <c r="D641" s="2">
        <f>'PR-RAS'!E647</f>
        <v>0</v>
      </c>
      <c r="E641" s="2">
        <v>0</v>
      </c>
      <c r="F641" s="2">
        <v>0</v>
      </c>
      <c r="G641" s="3">
        <f t="shared" si="14"/>
        <v>5404.7743999999993</v>
      </c>
      <c r="H641" s="3">
        <f t="shared" si="15"/>
        <v>4.0000000000873115E-2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3786.83</v>
      </c>
      <c r="E642" s="2">
        <v>0</v>
      </c>
      <c r="F642" s="2">
        <v>0</v>
      </c>
      <c r="G642" s="3">
        <f t="shared" si="14"/>
        <v>4854.7160599999997</v>
      </c>
      <c r="H642" s="3">
        <f t="shared" si="15"/>
        <v>0.17000000000007276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593.27000000009866</v>
      </c>
      <c r="D644" s="2">
        <f>'PR-RAS'!E650</f>
        <v>77726.069999999992</v>
      </c>
      <c r="E644" s="2">
        <v>0</v>
      </c>
      <c r="F644" s="2">
        <v>0</v>
      </c>
      <c r="G644" s="3">
        <f t="shared" si="14"/>
        <v>100337.19863000006</v>
      </c>
      <c r="H644" s="3">
        <f t="shared" si="15"/>
        <v>0.34000000009109499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74801.240000000005</v>
      </c>
      <c r="D645" s="2">
        <f>'PR-RAS'!E651</f>
        <v>0</v>
      </c>
      <c r="E645" s="2">
        <v>0</v>
      </c>
      <c r="F645" s="2">
        <v>0</v>
      </c>
      <c r="G645" s="3">
        <f t="shared" si="14"/>
        <v>48171.998560000007</v>
      </c>
      <c r="H645" s="3">
        <f t="shared" si="15"/>
        <v>0.24000000000523869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11347.98</v>
      </c>
      <c r="D646" s="2">
        <f>'PR-RAS'!E653</f>
        <v>12111.3</v>
      </c>
      <c r="E646" s="2">
        <v>0</v>
      </c>
      <c r="F646" s="2">
        <v>0</v>
      </c>
      <c r="G646" s="3">
        <f t="shared" si="14"/>
        <v>22943.024100000002</v>
      </c>
      <c r="H646" s="3">
        <f t="shared" si="15"/>
        <v>0.31999999999970896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59592.160000000003</v>
      </c>
      <c r="D647" s="2">
        <f>'PR-RAS'!E654</f>
        <v>76972.179999999993</v>
      </c>
      <c r="E647" s="2">
        <v>0</v>
      </c>
      <c r="F647" s="2">
        <v>0</v>
      </c>
      <c r="G647" s="3">
        <f t="shared" si="14"/>
        <v>137944.59192000001</v>
      </c>
      <c r="H647" s="3">
        <f t="shared" si="15"/>
        <v>0.33999999999650754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58828.84</v>
      </c>
      <c r="D648" s="2">
        <f>'PR-RAS'!E655</f>
        <v>42356.69</v>
      </c>
      <c r="E648" s="2">
        <v>0</v>
      </c>
      <c r="F648" s="2">
        <v>0</v>
      </c>
      <c r="G648" s="3">
        <f t="shared" si="14"/>
        <v>92871.816340000005</v>
      </c>
      <c r="H648" s="3">
        <f t="shared" si="15"/>
        <v>0.47000000000116415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12111.300000000003</v>
      </c>
      <c r="D649" s="2">
        <f>'PR-RAS'!E656</f>
        <v>46726.789999999994</v>
      </c>
      <c r="E649" s="2">
        <v>0</v>
      </c>
      <c r="F649" s="2">
        <v>0</v>
      </c>
      <c r="G649" s="3">
        <f t="shared" si="14"/>
        <v>68406.042239999995</v>
      </c>
      <c r="H649" s="3">
        <f t="shared" si="15"/>
        <v>0.51000000000931323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39</v>
      </c>
      <c r="E651" s="2">
        <v>0</v>
      </c>
      <c r="F651" s="2">
        <v>0</v>
      </c>
      <c r="G651" s="3">
        <f t="shared" si="14"/>
        <v>74.75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30</v>
      </c>
      <c r="D653" s="2">
        <f>'PR-RAS'!E660</f>
        <v>31</v>
      </c>
      <c r="E653" s="2">
        <v>0</v>
      </c>
      <c r="F653" s="2">
        <v>0</v>
      </c>
      <c r="G653" s="3">
        <f t="shared" si="14"/>
        <v>59.984000000000002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892991.71</v>
      </c>
      <c r="D676" s="2">
        <f>'PR-RAS'!E683</f>
        <v>983261.19</v>
      </c>
      <c r="E676" s="2">
        <v>0</v>
      </c>
      <c r="F676" s="2">
        <v>0</v>
      </c>
      <c r="G676" s="3">
        <f t="shared" si="14"/>
        <v>1930172.0107500001</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754.69</v>
      </c>
      <c r="D678" s="2">
        <f>'PR-RAS'!E685</f>
        <v>0</v>
      </c>
      <c r="E678" s="2">
        <v>0</v>
      </c>
      <c r="F678" s="2">
        <v>0</v>
      </c>
      <c r="G678" s="3">
        <f t="shared" si="14"/>
        <v>510.92513000000008</v>
      </c>
      <c r="H678" s="3">
        <f t="shared" si="15"/>
        <v>0.30999999999994543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25630.2</v>
      </c>
      <c r="D695" s="2">
        <f>'PR-RAS'!E702</f>
        <v>3552.29</v>
      </c>
      <c r="E695" s="2">
        <v>0</v>
      </c>
      <c r="F695" s="2">
        <v>0</v>
      </c>
      <c r="G695" s="3">
        <f t="shared" si="14"/>
        <v>22717.937319999997</v>
      </c>
      <c r="H695" s="3">
        <f t="shared" si="15"/>
        <v>0.49000000000069122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1828.95</v>
      </c>
      <c r="D719" s="2">
        <f>'PR-RAS'!E726</f>
        <v>5542.33</v>
      </c>
      <c r="E719" s="2">
        <v>0</v>
      </c>
      <c r="F719" s="2">
        <v>0</v>
      </c>
      <c r="G719" s="3">
        <f t="shared" si="14"/>
        <v>9271.9719800000003</v>
      </c>
      <c r="H719" s="3">
        <f t="shared" si="15"/>
        <v>0.37999999999988177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2327.7199999999998</v>
      </c>
      <c r="D725" s="2">
        <f>'PR-RAS'!E732</f>
        <v>0</v>
      </c>
      <c r="E725" s="2">
        <v>0</v>
      </c>
      <c r="F725" s="2">
        <v>0</v>
      </c>
      <c r="G725" s="3">
        <f t="shared" si="14"/>
        <v>1685.2692799999998</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1765.76</v>
      </c>
      <c r="E726" s="2">
        <v>0</v>
      </c>
      <c r="F726" s="2">
        <v>0</v>
      </c>
      <c r="G726" s="3">
        <f t="shared" si="14"/>
        <v>3200.4399999999996</v>
      </c>
      <c r="H726" s="3">
        <f t="shared" si="15"/>
        <v>0.36000000000001364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12194.73</v>
      </c>
      <c r="D727" s="2">
        <f>'PR-RAS'!E734</f>
        <v>13333.18</v>
      </c>
      <c r="E727" s="2">
        <v>0</v>
      </c>
      <c r="F727" s="2">
        <v>0</v>
      </c>
      <c r="G727" s="3">
        <f t="shared" si="14"/>
        <v>28213.151339999997</v>
      </c>
      <c r="H727" s="3">
        <f t="shared" si="15"/>
        <v>0.4500000000007276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1720</v>
      </c>
      <c r="D729" s="2">
        <f>'PR-RAS'!E736</f>
        <v>1274.1600000000001</v>
      </c>
      <c r="E729" s="2">
        <v>0</v>
      </c>
      <c r="F729" s="2">
        <v>0</v>
      </c>
      <c r="G729" s="3">
        <f t="shared" si="14"/>
        <v>3107.3369599999996</v>
      </c>
      <c r="H729" s="3">
        <f t="shared" si="15"/>
        <v>0.16000000000008185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1358.38</v>
      </c>
      <c r="D731" s="2">
        <f>'PR-RAS'!E738</f>
        <v>2270.09</v>
      </c>
      <c r="E731" s="2">
        <v>0</v>
      </c>
      <c r="F731" s="2">
        <v>0</v>
      </c>
      <c r="G731" s="3">
        <f t="shared" si="14"/>
        <v>4305.9488000000001</v>
      </c>
      <c r="H731" s="3">
        <f t="shared" si="15"/>
        <v>0.47000000000025466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75.92</v>
      </c>
      <c r="D735" s="2">
        <f>'PR-RAS'!E742</f>
        <v>20.7</v>
      </c>
      <c r="E735" s="2">
        <v>0</v>
      </c>
      <c r="F735" s="2">
        <v>0</v>
      </c>
      <c r="G735" s="3">
        <f t="shared" si="14"/>
        <v>86.11287999999999</v>
      </c>
      <c r="H735" s="3">
        <f t="shared" si="15"/>
        <v>0.37999999999999901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38.61</v>
      </c>
      <c r="D848" s="2">
        <f>'PR-RAS'!E855</f>
        <v>29.19</v>
      </c>
      <c r="E848" s="2">
        <v>0</v>
      </c>
      <c r="F848" s="2">
        <v>0</v>
      </c>
      <c r="G848" s="3">
        <f t="shared" si="34"/>
        <v>82.150530000000003</v>
      </c>
      <c r="H848" s="3">
        <f t="shared" si="35"/>
        <v>0.58000000000000185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402996.47000000003</v>
      </c>
      <c r="D1011" s="7">
        <f>BILANCA!E6</f>
        <v>429314.77</v>
      </c>
      <c r="E1011" s="7">
        <v>0</v>
      </c>
      <c r="F1011" s="7">
        <v>0</v>
      </c>
      <c r="G1011" s="8">
        <f t="shared" ref="G1011:G1306" si="38">B1011/1000*C1011+B1011/500*D1011</f>
        <v>1261.62601</v>
      </c>
      <c r="H1011" s="8">
        <f t="shared" si="35"/>
        <v>0.70000000001164153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312735.01</v>
      </c>
      <c r="D1012" s="2">
        <f>BILANCA!E7</f>
        <v>288135.05000000005</v>
      </c>
      <c r="E1012" s="2">
        <v>0</v>
      </c>
      <c r="F1012" s="2">
        <v>0</v>
      </c>
      <c r="G1012" s="3">
        <f t="shared" si="38"/>
        <v>1778.0102200000001</v>
      </c>
      <c r="H1012" s="3">
        <f t="shared" si="35"/>
        <v>6.0000000055879354E-2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312735.01</v>
      </c>
      <c r="D1017" s="2">
        <f>BILANCA!E12</f>
        <v>288135.05000000005</v>
      </c>
      <c r="E1017" s="2">
        <v>0</v>
      </c>
      <c r="F1017" s="2">
        <v>0</v>
      </c>
      <c r="G1017" s="3">
        <f t="shared" si="38"/>
        <v>6223.0357700000004</v>
      </c>
      <c r="H1017" s="3">
        <f t="shared" si="35"/>
        <v>6.0000000055879354E-2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221113.65000000002</v>
      </c>
      <c r="D1018" s="2">
        <f>BILANCA!E13</f>
        <v>210364.02000000002</v>
      </c>
      <c r="E1018" s="2">
        <v>0</v>
      </c>
      <c r="F1018" s="2">
        <v>0</v>
      </c>
      <c r="G1018" s="3">
        <f t="shared" si="38"/>
        <v>5134.7335200000007</v>
      </c>
      <c r="H1018" s="3">
        <f t="shared" si="35"/>
        <v>0.36999999999534339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859970.42</v>
      </c>
      <c r="D1020" s="2">
        <f>BILANCA!E15</f>
        <v>859970.42</v>
      </c>
      <c r="E1020" s="2">
        <v>0</v>
      </c>
      <c r="F1020" s="2">
        <v>0</v>
      </c>
      <c r="G1020" s="3">
        <f t="shared" si="38"/>
        <v>25799.1126</v>
      </c>
      <c r="H1020" s="3">
        <f t="shared" si="35"/>
        <v>0.84000000008381903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638856.77</v>
      </c>
      <c r="D1023" s="2">
        <f>BILANCA!E18</f>
        <v>649606.40000000002</v>
      </c>
      <c r="E1023" s="2">
        <v>0</v>
      </c>
      <c r="F1023" s="2">
        <v>0</v>
      </c>
      <c r="G1023" s="3">
        <f t="shared" si="38"/>
        <v>25194.904410000003</v>
      </c>
      <c r="H1023" s="3">
        <f t="shared" si="35"/>
        <v>0.63000000000465661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48685.610000000015</v>
      </c>
      <c r="D1024" s="2">
        <f>BILANCA!E19</f>
        <v>48880.600000000006</v>
      </c>
      <c r="E1024" s="2">
        <v>0</v>
      </c>
      <c r="F1024" s="2">
        <v>0</v>
      </c>
      <c r="G1024" s="3">
        <f t="shared" si="38"/>
        <v>2050.2553400000006</v>
      </c>
      <c r="H1024" s="3">
        <f t="shared" si="35"/>
        <v>0.78999999997904524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179582.28</v>
      </c>
      <c r="D1025" s="2">
        <f>BILANCA!E20</f>
        <v>193075.23</v>
      </c>
      <c r="E1025" s="2">
        <v>0</v>
      </c>
      <c r="F1025" s="2">
        <v>0</v>
      </c>
      <c r="G1025" s="3">
        <f t="shared" si="38"/>
        <v>8485.9910999999993</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7395.72</v>
      </c>
      <c r="D1026" s="2">
        <f>BILANCA!E21</f>
        <v>7395.72</v>
      </c>
      <c r="E1026" s="2">
        <v>0</v>
      </c>
      <c r="F1026" s="2">
        <v>0</v>
      </c>
      <c r="G1026" s="3">
        <f t="shared" si="38"/>
        <v>354.99456000000004</v>
      </c>
      <c r="H1026" s="3">
        <f t="shared" si="35"/>
        <v>0.55999999999949068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15299.09</v>
      </c>
      <c r="D1027" s="2">
        <f>BILANCA!E22</f>
        <v>13116.4</v>
      </c>
      <c r="E1027" s="2">
        <v>0</v>
      </c>
      <c r="F1027" s="2">
        <v>0</v>
      </c>
      <c r="G1027" s="3">
        <f t="shared" si="38"/>
        <v>706.04213000000004</v>
      </c>
      <c r="H1027" s="3">
        <f t="shared" si="35"/>
        <v>0.48999999999978172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256.32</v>
      </c>
      <c r="D1028" s="2">
        <f>BILANCA!E23</f>
        <v>256.32</v>
      </c>
      <c r="E1028" s="2">
        <v>0</v>
      </c>
      <c r="F1028" s="2">
        <v>0</v>
      </c>
      <c r="G1028" s="3">
        <f t="shared" si="38"/>
        <v>13.841279999999998</v>
      </c>
      <c r="H1028" s="3">
        <f t="shared" si="35"/>
        <v>0.63999999999998636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7276.67</v>
      </c>
      <c r="D1030" s="2">
        <f>BILANCA!E25</f>
        <v>7276.67</v>
      </c>
      <c r="E1030" s="2">
        <v>0</v>
      </c>
      <c r="F1030" s="2">
        <v>0</v>
      </c>
      <c r="G1030" s="3">
        <f t="shared" si="38"/>
        <v>436.60019999999997</v>
      </c>
      <c r="H1030" s="3">
        <f t="shared" si="35"/>
        <v>0.65999999999985448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25713.05</v>
      </c>
      <c r="D1031" s="2">
        <f>BILANCA!E26</f>
        <v>26812.43</v>
      </c>
      <c r="E1031" s="2">
        <v>0</v>
      </c>
      <c r="F1031" s="2">
        <v>0</v>
      </c>
      <c r="G1031" s="3">
        <f t="shared" si="38"/>
        <v>1666.0961100000002</v>
      </c>
      <c r="H1031" s="3">
        <f t="shared" si="35"/>
        <v>0.47999999999956344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186837.52</v>
      </c>
      <c r="D1033" s="2">
        <f>BILANCA!E28</f>
        <v>199052.17</v>
      </c>
      <c r="E1033" s="2">
        <v>0</v>
      </c>
      <c r="F1033" s="2">
        <v>0</v>
      </c>
      <c r="G1033" s="3">
        <f t="shared" si="38"/>
        <v>13453.662780000001</v>
      </c>
      <c r="H1033" s="3">
        <f t="shared" si="35"/>
        <v>0.65000000002328306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42935.75</v>
      </c>
      <c r="D1040" s="2">
        <f>BILANCA!E35</f>
        <v>28890.43</v>
      </c>
      <c r="E1040" s="2">
        <v>0</v>
      </c>
      <c r="F1040" s="2">
        <v>0</v>
      </c>
      <c r="G1040" s="3">
        <f t="shared" si="38"/>
        <v>3021.4983000000002</v>
      </c>
      <c r="H1040" s="3">
        <f t="shared" si="35"/>
        <v>0.68000000000029104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74278.41</v>
      </c>
      <c r="D1041" s="2">
        <f>BILANCA!E36</f>
        <v>72501.03</v>
      </c>
      <c r="E1041" s="2">
        <v>0</v>
      </c>
      <c r="F1041" s="2">
        <v>0</v>
      </c>
      <c r="G1041" s="3">
        <f t="shared" si="38"/>
        <v>6797.6945699999997</v>
      </c>
      <c r="H1041" s="3">
        <f t="shared" si="35"/>
        <v>0.44000000000232831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31342.66</v>
      </c>
      <c r="D1045" s="2">
        <f>BILANCA!E40</f>
        <v>43610.6</v>
      </c>
      <c r="E1045" s="2">
        <v>0</v>
      </c>
      <c r="F1045" s="2">
        <v>0</v>
      </c>
      <c r="G1045" s="3">
        <f t="shared" si="38"/>
        <v>4149.7350999999999</v>
      </c>
      <c r="H1045" s="3">
        <f t="shared" si="35"/>
        <v>0.74000000000160071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1248.92</v>
      </c>
      <c r="D1052" s="2">
        <f>BILANCA!E47</f>
        <v>1248.92</v>
      </c>
      <c r="E1052" s="2">
        <v>0</v>
      </c>
      <c r="F1052" s="2">
        <v>0</v>
      </c>
      <c r="G1052" s="3">
        <f t="shared" si="38"/>
        <v>157.36392000000001</v>
      </c>
      <c r="H1052" s="3">
        <f t="shared" si="35"/>
        <v>0.15999999999985448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1248.92</v>
      </c>
      <c r="D1055" s="2">
        <f>BILANCA!E50</f>
        <v>1248.92</v>
      </c>
      <c r="E1055" s="2">
        <v>0</v>
      </c>
      <c r="F1055" s="2">
        <v>0</v>
      </c>
      <c r="G1055" s="3">
        <f t="shared" si="38"/>
        <v>168.60419999999999</v>
      </c>
      <c r="H1055" s="3">
        <f t="shared" si="35"/>
        <v>0.15999999999985448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18064.79</v>
      </c>
      <c r="D1059" s="2">
        <f>BILANCA!E54</f>
        <v>18430.93</v>
      </c>
      <c r="E1059" s="2">
        <v>0</v>
      </c>
      <c r="F1059" s="2">
        <v>0</v>
      </c>
      <c r="G1059" s="3">
        <f t="shared" si="38"/>
        <v>2691.4058500000001</v>
      </c>
      <c r="H1059" s="3">
        <f t="shared" si="35"/>
        <v>0.27999999999883585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18064.79</v>
      </c>
      <c r="D1060" s="2">
        <f>BILANCA!E55</f>
        <v>18430.93</v>
      </c>
      <c r="E1060" s="2">
        <v>0</v>
      </c>
      <c r="F1060" s="2">
        <v>0</v>
      </c>
      <c r="G1060" s="3">
        <f t="shared" si="38"/>
        <v>2746.3325000000004</v>
      </c>
      <c r="H1060" s="3">
        <f t="shared" si="35"/>
        <v>0.27999999999883585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90261.46</v>
      </c>
      <c r="D1074" s="2">
        <f>BILANCA!E69</f>
        <v>141179.72</v>
      </c>
      <c r="E1074" s="2">
        <v>0</v>
      </c>
      <c r="F1074" s="2">
        <v>0</v>
      </c>
      <c r="G1074" s="3">
        <f t="shared" si="38"/>
        <v>23847.7376</v>
      </c>
      <c r="H1074" s="3">
        <f t="shared" si="35"/>
        <v>0.74000000000523869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12111.3</v>
      </c>
      <c r="D1075" s="2">
        <f>BILANCA!E70</f>
        <v>46726.79</v>
      </c>
      <c r="E1075" s="2">
        <v>0</v>
      </c>
      <c r="F1075" s="2">
        <v>0</v>
      </c>
      <c r="G1075" s="3">
        <f t="shared" si="38"/>
        <v>6861.717200000001</v>
      </c>
      <c r="H1075" s="3">
        <f t="shared" si="35"/>
        <v>0.50999999999839929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12111.3</v>
      </c>
      <c r="D1076" s="2">
        <f>BILANCA!E71</f>
        <v>46726.79</v>
      </c>
      <c r="E1076" s="2">
        <v>0</v>
      </c>
      <c r="F1076" s="2">
        <v>0</v>
      </c>
      <c r="G1076" s="3">
        <f t="shared" si="38"/>
        <v>6967.2820800000009</v>
      </c>
      <c r="H1076" s="3">
        <f t="shared" si="35"/>
        <v>0.50999999999839929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12111.3</v>
      </c>
      <c r="D1078" s="2">
        <f>BILANCA!E73</f>
        <v>46726.79</v>
      </c>
      <c r="E1078" s="2">
        <v>0</v>
      </c>
      <c r="F1078" s="2">
        <v>0</v>
      </c>
      <c r="G1078" s="3">
        <f t="shared" si="38"/>
        <v>7178.4118400000007</v>
      </c>
      <c r="H1078" s="3">
        <f t="shared" si="35"/>
        <v>0.50999999999839929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2029.22</v>
      </c>
      <c r="D1087" s="2">
        <f>BILANCA!E82</f>
        <v>5858.47</v>
      </c>
      <c r="E1087" s="2">
        <v>0</v>
      </c>
      <c r="F1087" s="2">
        <v>0</v>
      </c>
      <c r="G1087" s="3">
        <f t="shared" si="38"/>
        <v>1058.4543200000001</v>
      </c>
      <c r="H1087" s="3">
        <f t="shared" si="35"/>
        <v>0.69000000000028194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17.95</v>
      </c>
      <c r="E1090" s="2">
        <v>0</v>
      </c>
      <c r="F1090" s="2">
        <v>0</v>
      </c>
      <c r="G1090" s="3">
        <f t="shared" si="38"/>
        <v>2.8719999999999999</v>
      </c>
      <c r="H1090" s="3">
        <f t="shared" si="35"/>
        <v>5.0000000000000711E-2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2029.22</v>
      </c>
      <c r="D1092" s="2">
        <f>BILANCA!E87</f>
        <v>5840.52</v>
      </c>
      <c r="E1092" s="2">
        <v>0</v>
      </c>
      <c r="F1092" s="2">
        <v>0</v>
      </c>
      <c r="G1092" s="3">
        <f t="shared" si="38"/>
        <v>1124.2413200000001</v>
      </c>
      <c r="H1092" s="3">
        <f t="shared" si="35"/>
        <v>0.69999999999959073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1319.7</v>
      </c>
      <c r="D1152" s="2">
        <f>BILANCA!E147</f>
        <v>88594.459999999992</v>
      </c>
      <c r="E1152" s="2">
        <v>0</v>
      </c>
      <c r="F1152" s="2">
        <v>0</v>
      </c>
      <c r="G1152" s="3">
        <f t="shared" si="38"/>
        <v>25348.224039999997</v>
      </c>
      <c r="H1152" s="3">
        <f t="shared" si="41"/>
        <v>0.75999999999180545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84237.26</v>
      </c>
      <c r="E1155" s="2">
        <v>0</v>
      </c>
      <c r="F1155" s="2">
        <v>0</v>
      </c>
      <c r="G1155" s="3">
        <f t="shared" si="38"/>
        <v>24428.805399999997</v>
      </c>
      <c r="H1155" s="3">
        <f t="shared" si="41"/>
        <v>0.25999999999476131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84237.26</v>
      </c>
      <c r="E1161" s="2">
        <v>0</v>
      </c>
      <c r="F1161" s="2">
        <v>0</v>
      </c>
      <c r="G1161" s="3">
        <f t="shared" si="38"/>
        <v>25439.652519999996</v>
      </c>
      <c r="H1161" s="3">
        <f t="shared" si="41"/>
        <v>0.25999999999476131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480</v>
      </c>
      <c r="D1165" s="2">
        <f>BILANCA!E160</f>
        <v>2640</v>
      </c>
      <c r="E1165" s="2">
        <v>0</v>
      </c>
      <c r="F1165" s="2">
        <v>0</v>
      </c>
      <c r="G1165" s="3">
        <f t="shared" si="38"/>
        <v>892.8</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839.7</v>
      </c>
      <c r="D1166" s="2">
        <f>BILANCA!E161</f>
        <v>1717.2</v>
      </c>
      <c r="E1166" s="2">
        <v>0</v>
      </c>
      <c r="F1166" s="2">
        <v>0</v>
      </c>
      <c r="G1166" s="3">
        <f t="shared" si="38"/>
        <v>666.75959999999998</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74801.240000000005</v>
      </c>
      <c r="D1176" s="2">
        <f>BILANCA!E171</f>
        <v>0</v>
      </c>
      <c r="E1176" s="2">
        <v>0</v>
      </c>
      <c r="F1176" s="2">
        <v>0</v>
      </c>
      <c r="G1176" s="3">
        <f t="shared" si="38"/>
        <v>12417.005840000002</v>
      </c>
      <c r="H1176" s="3">
        <f t="shared" si="41"/>
        <v>0.24000000000523869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74801.240000000005</v>
      </c>
      <c r="D1179" s="2">
        <f>BILANCA!E174</f>
        <v>0</v>
      </c>
      <c r="E1179" s="2">
        <v>0</v>
      </c>
      <c r="F1179" s="2">
        <v>0</v>
      </c>
      <c r="G1179" s="3">
        <f t="shared" si="38"/>
        <v>12641.409560000002</v>
      </c>
      <c r="H1179" s="3">
        <f t="shared" si="41"/>
        <v>0.24000000000523869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402996.47</v>
      </c>
      <c r="D1180" s="2">
        <f>BILANCA!E176</f>
        <v>429314.7699999999</v>
      </c>
      <c r="E1180" s="2">
        <v>0</v>
      </c>
      <c r="F1180" s="2">
        <v>0</v>
      </c>
      <c r="G1180" s="3">
        <f t="shared" si="38"/>
        <v>214476.42170000001</v>
      </c>
      <c r="H1180" s="3">
        <f t="shared" si="41"/>
        <v>0.70000000006984919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89535.03</v>
      </c>
      <c r="D1181" s="2">
        <f>BILANCA!E177</f>
        <v>130311.32999999999</v>
      </c>
      <c r="E1181" s="2">
        <v>0</v>
      </c>
      <c r="F1181" s="2">
        <v>0</v>
      </c>
      <c r="G1181" s="3">
        <f t="shared" si="38"/>
        <v>59876.96499</v>
      </c>
      <c r="H1181" s="3">
        <f t="shared" si="41"/>
        <v>0.35999999998603016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87321.39</v>
      </c>
      <c r="D1182" s="2">
        <f>BILANCA!E178</f>
        <v>89269.819999999992</v>
      </c>
      <c r="E1182" s="2">
        <v>0</v>
      </c>
      <c r="F1182" s="2">
        <v>0</v>
      </c>
      <c r="G1182" s="3">
        <f t="shared" si="38"/>
        <v>45728.09715999999</v>
      </c>
      <c r="H1182" s="3">
        <f t="shared" si="41"/>
        <v>0.57000000000698492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74633.240000000005</v>
      </c>
      <c r="D1183" s="2">
        <f>BILANCA!E179</f>
        <v>85446.65</v>
      </c>
      <c r="E1183" s="2">
        <v>0</v>
      </c>
      <c r="F1183" s="2">
        <v>0</v>
      </c>
      <c r="G1183" s="3">
        <f t="shared" si="38"/>
        <v>42476.091419999997</v>
      </c>
      <c r="H1183" s="3">
        <f t="shared" si="41"/>
        <v>0.59000000001105946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12672.95</v>
      </c>
      <c r="D1184" s="2">
        <f>BILANCA!E180</f>
        <v>3806.42</v>
      </c>
      <c r="E1184" s="2">
        <v>0</v>
      </c>
      <c r="F1184" s="2">
        <v>0</v>
      </c>
      <c r="G1184" s="3">
        <f t="shared" si="38"/>
        <v>3529.7274600000001</v>
      </c>
      <c r="H1184" s="3">
        <f t="shared" si="41"/>
        <v>0.46999999999934516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15.2</v>
      </c>
      <c r="D1185" s="2">
        <f>BILANCA!E181</f>
        <v>16.75</v>
      </c>
      <c r="E1185" s="2">
        <v>0</v>
      </c>
      <c r="F1185" s="2">
        <v>0</v>
      </c>
      <c r="G1185" s="3">
        <f t="shared" si="38"/>
        <v>8.5224999999999991</v>
      </c>
      <c r="H1185" s="3">
        <f t="shared" si="41"/>
        <v>0.44999999999999929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15.2</v>
      </c>
      <c r="D1188" s="2">
        <f>BILANCA!E184</f>
        <v>16.75</v>
      </c>
      <c r="E1188" s="2">
        <v>0</v>
      </c>
      <c r="F1188" s="2">
        <v>0</v>
      </c>
      <c r="G1188" s="3">
        <f t="shared" si="38"/>
        <v>8.6685999999999996</v>
      </c>
      <c r="H1188" s="3">
        <f t="shared" si="41"/>
        <v>0.44999999999999929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2213.64</v>
      </c>
      <c r="D1251" s="2">
        <f>BILANCA!E247</f>
        <v>41041.51</v>
      </c>
      <c r="E1251" s="2">
        <v>0</v>
      </c>
      <c r="F1251" s="2">
        <v>0</v>
      </c>
      <c r="G1251" s="3">
        <f>B1251/1000*C1251+B1251/500*D1251</f>
        <v>20315.495059999997</v>
      </c>
      <c r="H1251" s="3">
        <f>ABS(C1251-ROUND(C1251,0))+ABS(D1251-ROUND(D1251,0))</f>
        <v>0.84999999999809006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313461.44</v>
      </c>
      <c r="D1255" s="2">
        <f>BILANCA!E251</f>
        <v>299003.43999999994</v>
      </c>
      <c r="E1255" s="2">
        <v>0</v>
      </c>
      <c r="F1255" s="2">
        <v>0</v>
      </c>
      <c r="G1255" s="3">
        <f t="shared" si="38"/>
        <v>223309.73839999997</v>
      </c>
      <c r="H1255" s="3">
        <f t="shared" si="41"/>
        <v>0.87999999994644895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312735.01</v>
      </c>
      <c r="D1256" s="2">
        <f>BILANCA!E252</f>
        <v>288135.05</v>
      </c>
      <c r="E1256" s="2">
        <v>0</v>
      </c>
      <c r="F1256" s="2">
        <v>0</v>
      </c>
      <c r="G1256" s="3">
        <f t="shared" si="38"/>
        <v>218695.25705999997</v>
      </c>
      <c r="H1256" s="3">
        <f t="shared" si="41"/>
        <v>5.9999999997671694E-2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312735.01</v>
      </c>
      <c r="D1257" s="2">
        <f>BILANCA!E253</f>
        <v>288135.05</v>
      </c>
      <c r="E1257" s="2">
        <v>0</v>
      </c>
      <c r="F1257" s="2">
        <v>0</v>
      </c>
      <c r="G1257" s="3">
        <f t="shared" si="38"/>
        <v>219584.26217</v>
      </c>
      <c r="H1257" s="3">
        <f t="shared" si="41"/>
        <v>5.9999999997671694E-2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-593.26999999999953</v>
      </c>
      <c r="D1259" s="2">
        <f>BILANCA!E255</f>
        <v>-77726.070000000007</v>
      </c>
      <c r="E1259" s="2">
        <v>0</v>
      </c>
      <c r="F1259" s="2">
        <v>0</v>
      </c>
      <c r="G1259" s="3">
        <f t="shared" si="38"/>
        <v>-38855.307090000002</v>
      </c>
      <c r="H1259" s="3">
        <f t="shared" si="41"/>
        <v>0.34000000000651198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7971.88</v>
      </c>
      <c r="D1260" s="2">
        <f>BILANCA!E256</f>
        <v>0</v>
      </c>
      <c r="E1260" s="2">
        <v>0</v>
      </c>
      <c r="F1260" s="2">
        <v>0</v>
      </c>
      <c r="G1260" s="3">
        <f t="shared" si="38"/>
        <v>1992.97</v>
      </c>
      <c r="H1260" s="3">
        <f t="shared" si="41"/>
        <v>0.11999999999989086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7971.88</v>
      </c>
      <c r="D1261" s="2">
        <f>BILANCA!E257</f>
        <v>0</v>
      </c>
      <c r="E1261" s="2">
        <v>0</v>
      </c>
      <c r="F1261" s="2">
        <v>0</v>
      </c>
      <c r="G1261" s="3">
        <f t="shared" si="38"/>
        <v>2000.9418800000001</v>
      </c>
      <c r="H1261" s="3">
        <f t="shared" si="41"/>
        <v>0.11999999999989086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8565.15</v>
      </c>
      <c r="D1264" s="2">
        <f>BILANCA!E260</f>
        <v>77726.070000000007</v>
      </c>
      <c r="E1264" s="2">
        <v>0</v>
      </c>
      <c r="F1264" s="2">
        <v>0</v>
      </c>
      <c r="G1264" s="3">
        <f t="shared" si="38"/>
        <v>41660.391660000001</v>
      </c>
      <c r="H1264" s="3">
        <f t="shared" si="41"/>
        <v>0.22000000000662112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63686.16</v>
      </c>
      <c r="E1265" s="2">
        <v>0</v>
      </c>
      <c r="F1265" s="2">
        <v>0</v>
      </c>
      <c r="G1265" s="3">
        <f t="shared" si="38"/>
        <v>32479.941600000002</v>
      </c>
      <c r="H1265" s="3">
        <f t="shared" si="41"/>
        <v>0.16000000000349246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8565.15</v>
      </c>
      <c r="D1266" s="2">
        <f>BILANCA!E262</f>
        <v>14039.91</v>
      </c>
      <c r="E1266" s="2">
        <v>0</v>
      </c>
      <c r="F1266" s="2">
        <v>0</v>
      </c>
      <c r="G1266" s="3">
        <f t="shared" si="38"/>
        <v>9381.1123200000002</v>
      </c>
      <c r="H1266" s="3">
        <f t="shared" si="41"/>
        <v>0.23999999999978172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1319.7</v>
      </c>
      <c r="D1278" s="2">
        <f>BILANCA!E274</f>
        <v>88594.459999999992</v>
      </c>
      <c r="E1278" s="2">
        <v>0</v>
      </c>
      <c r="F1278" s="2">
        <v>0</v>
      </c>
      <c r="G1278" s="3">
        <f t="shared" si="38"/>
        <v>47840.310160000001</v>
      </c>
      <c r="H1278" s="3">
        <f t="shared" si="41"/>
        <v>0.75999999999180545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84237.26</v>
      </c>
      <c r="E1281" s="2">
        <v>0</v>
      </c>
      <c r="F1281" s="2">
        <v>0</v>
      </c>
      <c r="G1281" s="3">
        <f t="shared" si="48"/>
        <v>45656.594920000003</v>
      </c>
      <c r="H1281" s="3">
        <f t="shared" si="49"/>
        <v>0.25999999999476131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84237.26</v>
      </c>
      <c r="E1287" s="2">
        <v>0</v>
      </c>
      <c r="F1287" s="2">
        <v>0</v>
      </c>
      <c r="G1287" s="3">
        <f t="shared" si="48"/>
        <v>46667.442040000002</v>
      </c>
      <c r="H1287" s="3">
        <f t="shared" si="49"/>
        <v>0.25999999999476131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480</v>
      </c>
      <c r="D1291" s="2">
        <f>BILANCA!E287</f>
        <v>2640</v>
      </c>
      <c r="E1291" s="2">
        <v>0</v>
      </c>
      <c r="F1291" s="2">
        <v>0</v>
      </c>
      <c r="G1291" s="3">
        <f t="shared" si="48"/>
        <v>1618.5600000000002</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839.7</v>
      </c>
      <c r="D1292" s="2">
        <f>BILANCA!E288</f>
        <v>1717.2</v>
      </c>
      <c r="E1292" s="2">
        <v>0</v>
      </c>
      <c r="F1292" s="2">
        <v>0</v>
      </c>
      <c r="G1292" s="3">
        <f t="shared" si="48"/>
        <v>1205.2962</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87004.75</v>
      </c>
      <c r="E1301" s="2">
        <v>0</v>
      </c>
      <c r="F1301" s="2">
        <v>0</v>
      </c>
      <c r="G1301" s="3">
        <f t="shared" si="38"/>
        <v>50636.764499999997</v>
      </c>
      <c r="H1301" s="3">
        <f t="shared" si="41"/>
        <v>0.25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87004.75</v>
      </c>
      <c r="E1302" s="2">
        <v>0</v>
      </c>
      <c r="F1302" s="2">
        <v>0</v>
      </c>
      <c r="G1302" s="3">
        <f t="shared" si="38"/>
        <v>50810.773999999998</v>
      </c>
      <c r="H1302" s="3">
        <f t="shared" si="41"/>
        <v>0.25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1319.7</v>
      </c>
      <c r="D1305" s="2">
        <f>BILANCA!E302</f>
        <v>88594.46</v>
      </c>
      <c r="E1305" s="2">
        <v>0</v>
      </c>
      <c r="F1305" s="2">
        <v>0</v>
      </c>
      <c r="G1305" s="3">
        <f t="shared" si="38"/>
        <v>52660.042900000008</v>
      </c>
      <c r="H1305" s="3">
        <f t="shared" si="41"/>
        <v>0.76000000000635737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88594.46</v>
      </c>
      <c r="E1307" s="2">
        <v>0</v>
      </c>
      <c r="F1307" s="2">
        <v>0</v>
      </c>
      <c r="G1307" s="3">
        <f>B1307/1000*C1307+B1307/500*D1307</f>
        <v>52625.109239999998</v>
      </c>
      <c r="H1307" s="3">
        <f>ABS(C1307-ROUND(C1307,0))+ABS(D1307-ROUND(D1307,0))</f>
        <v>0.46000000000640284</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2029.22</v>
      </c>
      <c r="D1311" s="2">
        <f>BILANCA!E308</f>
        <v>5840.52</v>
      </c>
      <c r="E1311" s="2">
        <v>0</v>
      </c>
      <c r="F1311" s="2">
        <v>0</v>
      </c>
      <c r="G1311" s="3">
        <f t="shared" si="52"/>
        <v>4126.7882600000003</v>
      </c>
      <c r="H1311" s="3">
        <f t="shared" si="41"/>
        <v>0.69999999999959073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87321.39</v>
      </c>
      <c r="D1339" s="2">
        <f>BILANCA!E336</f>
        <v>89269.82</v>
      </c>
      <c r="E1339" s="2">
        <v>0</v>
      </c>
      <c r="F1339" s="2">
        <v>0</v>
      </c>
      <c r="G1339" s="3">
        <f t="shared" si="52"/>
        <v>87468.278870000009</v>
      </c>
      <c r="H1339" s="3">
        <f t="shared" si="41"/>
        <v>0.569999999992433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36159.07</v>
      </c>
      <c r="E1374" s="2">
        <v>0</v>
      </c>
      <c r="F1374" s="2">
        <v>0</v>
      </c>
      <c r="G1374" s="3">
        <f t="shared" si="59"/>
        <v>26323.802960000001</v>
      </c>
      <c r="H1374" s="3">
        <f t="shared" si="60"/>
        <v>6.9999999999708962E-2</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184.42</v>
      </c>
      <c r="D1382" s="2">
        <f>BILANCA!E379</f>
        <v>426.89</v>
      </c>
      <c r="E1382" s="2">
        <v>0</v>
      </c>
      <c r="F1382" s="2">
        <v>0</v>
      </c>
      <c r="G1382" s="3">
        <f t="shared" si="59"/>
        <v>386.21039999999999</v>
      </c>
      <c r="H1382" s="3">
        <f t="shared" si="60"/>
        <v>0.53000000000000114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2029.22</v>
      </c>
      <c r="D1383" s="2">
        <f>BILANCA!E380</f>
        <v>4455.55</v>
      </c>
      <c r="E1383" s="2">
        <v>0</v>
      </c>
      <c r="F1383" s="2">
        <v>0</v>
      </c>
      <c r="G1383" s="3">
        <f t="shared" si="59"/>
        <v>4080.7393600000005</v>
      </c>
      <c r="H1383" s="3">
        <f t="shared" si="60"/>
        <v>0.66999999999984539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78374.75</v>
      </c>
      <c r="E1395" s="2">
        <v>0</v>
      </c>
      <c r="F1395" s="2">
        <v>0</v>
      </c>
      <c r="G1395" s="3">
        <f t="shared" si="61"/>
        <v>60348.557500000003</v>
      </c>
      <c r="H1395" s="3">
        <f t="shared" si="62"/>
        <v>0.25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8630</v>
      </c>
      <c r="E1399" s="2">
        <v>0</v>
      </c>
      <c r="F1399" s="2">
        <v>0</v>
      </c>
      <c r="G1399" s="3">
        <f t="shared" si="61"/>
        <v>6714.14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1021060.49</v>
      </c>
      <c r="D1510" s="2">
        <f>'RAS-funkcijski'!E114</f>
        <v>1189053.29</v>
      </c>
      <c r="E1510" s="2">
        <v>0</v>
      </c>
      <c r="F1510" s="2">
        <v>0</v>
      </c>
      <c r="G1510" s="3">
        <f t="shared" si="52"/>
        <v>373908.37770000001</v>
      </c>
      <c r="H1510" s="3">
        <f t="shared" si="63"/>
        <v>0.78000000002793968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1021060.49</v>
      </c>
      <c r="D1514" s="2">
        <f>'RAS-funkcijski'!E118</f>
        <v>1189053.29</v>
      </c>
      <c r="E1514" s="2">
        <v>0</v>
      </c>
      <c r="F1514" s="2">
        <v>0</v>
      </c>
      <c r="G1514" s="3">
        <f t="shared" si="52"/>
        <v>387505.04598</v>
      </c>
      <c r="H1514" s="3">
        <f t="shared" si="63"/>
        <v>0.78000000002793968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1021060.49</v>
      </c>
      <c r="D1516" s="2">
        <f>'RAS-funkcijski'!E120</f>
        <v>1189053.29</v>
      </c>
      <c r="E1516" s="2">
        <v>0</v>
      </c>
      <c r="F1516" s="2">
        <v>0</v>
      </c>
      <c r="G1516" s="3">
        <f t="shared" si="52"/>
        <v>394303.38012000005</v>
      </c>
      <c r="H1516" s="3">
        <f t="shared" si="63"/>
        <v>0.78000000002793968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1021060.49</v>
      </c>
      <c r="D1537" s="14">
        <f>'RAS-funkcijski'!E141</f>
        <v>1189053.29</v>
      </c>
      <c r="E1537" s="14">
        <v>0</v>
      </c>
      <c r="F1537" s="14">
        <v>0</v>
      </c>
      <c r="G1537" s="15">
        <f t="shared" si="52"/>
        <v>465685.88859000005</v>
      </c>
      <c r="H1537" s="15">
        <f t="shared" si="63"/>
        <v>0.78000000002793968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9890.6299999999992</v>
      </c>
      <c r="D1538" s="7">
        <f>'P-VRIO'!E5</f>
        <v>39780.44</v>
      </c>
      <c r="E1538" s="7">
        <v>0</v>
      </c>
      <c r="F1538" s="7">
        <v>0</v>
      </c>
      <c r="G1538" s="8">
        <f t="shared" si="52"/>
        <v>89.451510000000013</v>
      </c>
      <c r="H1538" s="8">
        <f t="shared" si="63"/>
        <v>0.81000000000312866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39780.44</v>
      </c>
      <c r="E1539" s="2">
        <v>0</v>
      </c>
      <c r="F1539" s="2">
        <v>0</v>
      </c>
      <c r="G1539" s="3">
        <f t="shared" si="52"/>
        <v>159.12176000000002</v>
      </c>
      <c r="H1539" s="3">
        <f t="shared" si="63"/>
        <v>0.44000000000232831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39780.44</v>
      </c>
      <c r="E1540" s="2">
        <v>0</v>
      </c>
      <c r="F1540" s="2">
        <v>0</v>
      </c>
      <c r="G1540" s="3">
        <f t="shared" si="52"/>
        <v>238.68264000000002</v>
      </c>
      <c r="H1540" s="3">
        <f t="shared" si="63"/>
        <v>0.44000000000232831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39780.44</v>
      </c>
      <c r="E1542" s="2">
        <v>0</v>
      </c>
      <c r="F1542" s="2">
        <v>0</v>
      </c>
      <c r="G1542" s="3">
        <f t="shared" si="52"/>
        <v>397.80440000000004</v>
      </c>
      <c r="H1542" s="3">
        <f t="shared" si="63"/>
        <v>0.44000000000232831</v>
      </c>
      <c r="I1542" s="11">
        <f t="shared" si="64"/>
        <v>175.03393600092622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9890.6299999999992</v>
      </c>
      <c r="D1555" s="2">
        <f>'P-VRIO'!E22</f>
        <v>0</v>
      </c>
      <c r="E1555" s="2">
        <v>0</v>
      </c>
      <c r="F1555" s="2">
        <v>0</v>
      </c>
      <c r="G1555" s="3">
        <f t="shared" si="52"/>
        <v>178.03133999999997</v>
      </c>
      <c r="H1555" s="3">
        <f t="shared" si="63"/>
        <v>0.37000000000080036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9890.6299999999992</v>
      </c>
      <c r="D1556" s="2">
        <f>'P-VRIO'!E23</f>
        <v>0</v>
      </c>
      <c r="E1556" s="2">
        <v>0</v>
      </c>
      <c r="F1556" s="2">
        <v>0</v>
      </c>
      <c r="G1556" s="3">
        <f t="shared" si="52"/>
        <v>187.92196999999999</v>
      </c>
      <c r="H1556" s="3">
        <f t="shared" si="63"/>
        <v>0.37000000000080036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9890.6299999999992</v>
      </c>
      <c r="D1558" s="2">
        <f>'P-VRIO'!E25</f>
        <v>0</v>
      </c>
      <c r="E1558" s="2">
        <v>0</v>
      </c>
      <c r="F1558" s="2">
        <v>0</v>
      </c>
      <c r="G1558" s="3">
        <f t="shared" si="52"/>
        <v>207.70322999999999</v>
      </c>
      <c r="H1558" s="3">
        <f t="shared" si="63"/>
        <v>0.37000000000080036</v>
      </c>
      <c r="I1558" s="11">
        <f t="shared" si="66"/>
        <v>76.850195100166232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89535.03</v>
      </c>
      <c r="D1582" s="7"/>
      <c r="E1582" s="7">
        <v>0</v>
      </c>
      <c r="F1582" s="7">
        <v>0</v>
      </c>
      <c r="G1582" s="8">
        <f t="shared" ref="G1582:G1686" si="70">B1582/1000*C1582</f>
        <v>89.535030000000006</v>
      </c>
      <c r="H1582" s="8">
        <f t="shared" ref="H1582:H1686" si="71">ABS(C1582-ROUND(C1582,0))</f>
        <v>2.9999999998835847E-2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1166981.24</v>
      </c>
      <c r="D1583" s="2">
        <v>0</v>
      </c>
      <c r="E1583" s="2">
        <v>0</v>
      </c>
      <c r="F1583" s="2">
        <v>0</v>
      </c>
      <c r="G1583" s="3">
        <f t="shared" si="70"/>
        <v>2333.9624800000001</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48.12</v>
      </c>
      <c r="D1584" s="2">
        <v>0</v>
      </c>
      <c r="E1584" s="2">
        <v>0</v>
      </c>
      <c r="F1584" s="2">
        <v>0</v>
      </c>
      <c r="G1584" s="3">
        <f t="shared" si="70"/>
        <v>0.14435999999999999</v>
      </c>
      <c r="H1584" s="3">
        <f t="shared" si="71"/>
        <v>0.11999999999999744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1114011.6599999999</v>
      </c>
      <c r="D1585" s="2">
        <v>0</v>
      </c>
      <c r="E1585" s="2">
        <v>0</v>
      </c>
      <c r="F1585" s="2">
        <v>0</v>
      </c>
      <c r="G1585" s="3">
        <f t="shared" si="70"/>
        <v>4456.0466399999996</v>
      </c>
      <c r="H1585" s="3">
        <f t="shared" si="71"/>
        <v>0.34000000008381903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988618.22</v>
      </c>
      <c r="D1586" s="2">
        <v>0</v>
      </c>
      <c r="E1586" s="2">
        <v>0</v>
      </c>
      <c r="F1586" s="2">
        <v>0</v>
      </c>
      <c r="G1586" s="3">
        <f t="shared" si="70"/>
        <v>4943.0910999999996</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124246.18</v>
      </c>
      <c r="D1587" s="2">
        <v>0</v>
      </c>
      <c r="E1587" s="2">
        <v>0</v>
      </c>
      <c r="F1587" s="2">
        <v>0</v>
      </c>
      <c r="G1587" s="3">
        <f t="shared" si="70"/>
        <v>745.47708</v>
      </c>
      <c r="H1587" s="3">
        <f t="shared" si="71"/>
        <v>0.17999999999301508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263.07</v>
      </c>
      <c r="D1588" s="2">
        <v>0</v>
      </c>
      <c r="E1588" s="2">
        <v>0</v>
      </c>
      <c r="F1588" s="2">
        <v>0</v>
      </c>
      <c r="G1588" s="3">
        <f t="shared" si="70"/>
        <v>1.8414900000000001</v>
      </c>
      <c r="H1588" s="3">
        <f t="shared" si="71"/>
        <v>6.9999999999993179E-2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29.19</v>
      </c>
      <c r="D1591" s="2">
        <v>0</v>
      </c>
      <c r="E1591" s="2">
        <v>0</v>
      </c>
      <c r="F1591" s="2">
        <v>0</v>
      </c>
      <c r="G1591" s="3">
        <f t="shared" si="70"/>
        <v>0.29189999999999999</v>
      </c>
      <c r="H1591" s="3">
        <f t="shared" si="71"/>
        <v>0.19000000000000128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855</v>
      </c>
      <c r="D1592" s="2">
        <v>0</v>
      </c>
      <c r="E1592" s="2">
        <v>0</v>
      </c>
      <c r="F1592" s="2">
        <v>0</v>
      </c>
      <c r="G1592" s="3">
        <f t="shared" si="70"/>
        <v>9.4049999999999994</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5500.65</v>
      </c>
      <c r="D1594" s="2">
        <v>0</v>
      </c>
      <c r="E1594" s="2">
        <v>0</v>
      </c>
      <c r="F1594" s="2">
        <v>0</v>
      </c>
      <c r="G1594" s="3">
        <f t="shared" si="70"/>
        <v>71.508449999999996</v>
      </c>
      <c r="H1594" s="3">
        <f t="shared" si="71"/>
        <v>0.3500000000003638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47420.81</v>
      </c>
      <c r="D1601" s="2">
        <v>0</v>
      </c>
      <c r="E1601" s="2">
        <v>0</v>
      </c>
      <c r="F1601" s="2">
        <v>0</v>
      </c>
      <c r="G1601" s="3">
        <f>B1601/1000*C1601</f>
        <v>948.4162</v>
      </c>
      <c r="H1601" s="3">
        <f>ABS(C1601-ROUND(C1601,0))</f>
        <v>0.19000000000232831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1126204.94</v>
      </c>
      <c r="D1602" s="2">
        <v>0</v>
      </c>
      <c r="E1602" s="2">
        <v>0</v>
      </c>
      <c r="F1602" s="2">
        <v>0</v>
      </c>
      <c r="G1602" s="3">
        <f t="shared" si="70"/>
        <v>23650.303739999999</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48.12</v>
      </c>
      <c r="D1603" s="2">
        <v>0</v>
      </c>
      <c r="E1603" s="2">
        <v>0</v>
      </c>
      <c r="F1603" s="2">
        <v>0</v>
      </c>
      <c r="G1603" s="3">
        <f t="shared" si="70"/>
        <v>1.0586399999999998</v>
      </c>
      <c r="H1603" s="3">
        <f t="shared" si="71"/>
        <v>0.11999999999999744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1112063.23</v>
      </c>
      <c r="D1604" s="2">
        <v>0</v>
      </c>
      <c r="E1604" s="2">
        <v>0</v>
      </c>
      <c r="F1604" s="2">
        <v>0</v>
      </c>
      <c r="G1604" s="3">
        <f t="shared" si="70"/>
        <v>25577.454289999998</v>
      </c>
      <c r="H1604" s="3">
        <f t="shared" si="71"/>
        <v>0.22999999998137355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977804.81</v>
      </c>
      <c r="D1605" s="2">
        <v>0</v>
      </c>
      <c r="E1605" s="2">
        <v>0</v>
      </c>
      <c r="F1605" s="2">
        <v>0</v>
      </c>
      <c r="G1605" s="3">
        <f t="shared" si="70"/>
        <v>23467.315440000002</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133112.71</v>
      </c>
      <c r="D1606" s="2">
        <v>0</v>
      </c>
      <c r="E1606" s="2">
        <v>0</v>
      </c>
      <c r="F1606" s="2">
        <v>0</v>
      </c>
      <c r="G1606" s="3">
        <f t="shared" si="70"/>
        <v>3327.8177500000002</v>
      </c>
      <c r="H1606" s="3">
        <f t="shared" si="71"/>
        <v>0.29000000000814907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261.52</v>
      </c>
      <c r="D1607" s="2">
        <v>0</v>
      </c>
      <c r="E1607" s="2">
        <v>0</v>
      </c>
      <c r="F1607" s="2">
        <v>0</v>
      </c>
      <c r="G1607" s="3">
        <f t="shared" si="70"/>
        <v>6.7995199999999993</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29.19</v>
      </c>
      <c r="D1610" s="2">
        <v>0</v>
      </c>
      <c r="E1610" s="2">
        <v>0</v>
      </c>
      <c r="F1610" s="2">
        <v>0</v>
      </c>
      <c r="G1610" s="3">
        <f t="shared" si="70"/>
        <v>0.8465100000000001</v>
      </c>
      <c r="H1610" s="3">
        <f t="shared" si="71"/>
        <v>0.19000000000000128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855</v>
      </c>
      <c r="D1611" s="2">
        <v>0</v>
      </c>
      <c r="E1611" s="2">
        <v>0</v>
      </c>
      <c r="F1611" s="2">
        <v>0</v>
      </c>
      <c r="G1611" s="3">
        <f t="shared" si="70"/>
        <v>25.65</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5500.65</v>
      </c>
      <c r="D1613" s="2">
        <v>0</v>
      </c>
      <c r="E1613" s="2">
        <v>0</v>
      </c>
      <c r="F1613" s="2">
        <v>0</v>
      </c>
      <c r="G1613" s="3">
        <f t="shared" si="70"/>
        <v>176.02079999999998</v>
      </c>
      <c r="H1613" s="3">
        <f t="shared" si="71"/>
        <v>0.3500000000003638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8592.94</v>
      </c>
      <c r="D1620" s="2">
        <v>0</v>
      </c>
      <c r="E1620" s="2">
        <v>0</v>
      </c>
      <c r="F1620" s="2">
        <v>0</v>
      </c>
      <c r="G1620" s="3">
        <f>B1620/1000*C1620</f>
        <v>335.12466000000001</v>
      </c>
      <c r="H1620" s="3">
        <f>ABS(C1620-ROUND(C1620,0))</f>
        <v>5.9999999999490683E-2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130311.33000000007</v>
      </c>
      <c r="D1621" s="2">
        <v>0</v>
      </c>
      <c r="E1621" s="2">
        <v>0</v>
      </c>
      <c r="F1621" s="2">
        <v>0</v>
      </c>
      <c r="G1621" s="3">
        <f t="shared" si="70"/>
        <v>5212.4532000000027</v>
      </c>
      <c r="H1621" s="3">
        <f t="shared" si="71"/>
        <v>0.33000000007450581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41041.51</v>
      </c>
      <c r="D1622" s="2">
        <v>0</v>
      </c>
      <c r="E1622" s="2">
        <v>0</v>
      </c>
      <c r="F1622" s="2">
        <v>0</v>
      </c>
      <c r="G1622" s="3">
        <f t="shared" si="70"/>
        <v>1682.7019100000002</v>
      </c>
      <c r="H1622" s="3">
        <f t="shared" si="71"/>
        <v>0.48999999999796273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41041.51</v>
      </c>
      <c r="D1680" s="2">
        <v>0</v>
      </c>
      <c r="E1680" s="2">
        <v>0</v>
      </c>
      <c r="F1680" s="2">
        <v>0</v>
      </c>
      <c r="G1680" s="3">
        <f>B1680/1000*C1680</f>
        <v>4063.1094900000003</v>
      </c>
      <c r="H1680" s="3">
        <f>ABS(C1680-ROUND(C1680,0))</f>
        <v>0.48999999999796273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89269.82</v>
      </c>
      <c r="D1681" s="2">
        <v>0</v>
      </c>
      <c r="E1681" s="2">
        <v>0</v>
      </c>
      <c r="F1681" s="2">
        <v>0</v>
      </c>
      <c r="G1681" s="3">
        <f t="shared" si="70"/>
        <v>8926.9820000000018</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89269.82</v>
      </c>
      <c r="D1683" s="2">
        <v>0</v>
      </c>
      <c r="E1683" s="2">
        <v>0</v>
      </c>
      <c r="F1683" s="2">
        <v>0</v>
      </c>
      <c r="G1683" s="3">
        <f t="shared" si="70"/>
        <v>9105.5216400000008</v>
      </c>
      <c r="H1683" s="3">
        <f t="shared" si="71"/>
        <v>0.17999999999301508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17290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1011918.6999999998</v>
      </c>
      <c r="I17" s="275">
        <f>'PR-RAS'!E6</f>
        <v>1115088.1599999999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1012288.22</v>
      </c>
      <c r="I18" s="275">
        <f>'PR-RAS'!E152</f>
        <v>1183552.6399999999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593.27000000009866</v>
      </c>
      <c r="I20" s="275">
        <f>'PR-RAS'!E650</f>
        <v>77726.069999999992</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312735.01</v>
      </c>
      <c r="I22" s="275">
        <f>BILANCA!E7</f>
        <v>288135.05000000005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90261.46</v>
      </c>
      <c r="I23" s="275">
        <f>BILANCA!E69</f>
        <v>141179.72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89535.03</v>
      </c>
      <c r="I24" s="275">
        <f>BILANCA!E177</f>
        <v>130311.32999999999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313461.44</v>
      </c>
      <c r="I25" s="275">
        <f>BILANCA!E251</f>
        <v>299003.43999999994</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1021060.49</v>
      </c>
      <c r="I30" s="275">
        <f>'RAS-funkcijski'!E114</f>
        <v>1189053.29</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1021060.49</v>
      </c>
      <c r="I31" s="275">
        <f>'RAS-funkcijski'!E141</f>
        <v>1189053.29</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9890.6299999999992</v>
      </c>
      <c r="I33" s="275">
        <f>'P-VRIO'!E5</f>
        <v>39780.44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9890.6299999999992</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89535.03</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130311.33000000007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41041.51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89269.82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1011918.6999999998</v>
      </c>
      <c r="E6" s="60">
        <f>E7+E43+E49+E82+E106+E125+E134+E140</f>
        <v>1115088.1599999999</v>
      </c>
      <c r="F6" s="45">
        <f t="shared" ref="F6:F132" si="0">IF(D6&lt;&gt;0,IF(E6/D6&gt;=100,"&gt;&gt;100",E6/D6*100),"-")</f>
        <v>110.1954297316573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919376.59999999986</v>
      </c>
      <c r="E49" s="60">
        <f>E50+E53+E58+E61+E64+E68+E71+E74+E77</f>
        <v>986813.48</v>
      </c>
      <c r="F49" s="45">
        <f t="shared" si="0"/>
        <v>107.33506595664934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893746.39999999991</v>
      </c>
      <c r="E68" s="60">
        <f t="shared" si="11"/>
        <v>983261.19</v>
      </c>
      <c r="F68" s="45">
        <f t="shared" si="0"/>
        <v>110.01568118204447</v>
      </c>
    </row>
    <row r="69" spans="1:6" ht="12.75" customHeight="1" x14ac:dyDescent="0.2">
      <c r="A69" s="63" t="s">
        <v>141</v>
      </c>
      <c r="B69" s="64" t="s">
        <v>142</v>
      </c>
      <c r="C69" s="247" t="s">
        <v>141</v>
      </c>
      <c r="D69" s="194">
        <v>892991.71</v>
      </c>
      <c r="E69" s="194">
        <v>983261.19</v>
      </c>
      <c r="F69" s="45">
        <f t="shared" si="0"/>
        <v>110.10865823155289</v>
      </c>
    </row>
    <row r="70" spans="1:6" ht="24" x14ac:dyDescent="0.2">
      <c r="A70" s="63" t="s">
        <v>143</v>
      </c>
      <c r="B70" s="64" t="s">
        <v>144</v>
      </c>
      <c r="C70" s="247" t="s">
        <v>143</v>
      </c>
      <c r="D70" s="194">
        <v>754.69</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25630.2</v>
      </c>
      <c r="E74" s="60">
        <f t="shared" si="13"/>
        <v>3552.29</v>
      </c>
      <c r="F74" s="45">
        <f t="shared" si="0"/>
        <v>13.85978260021381</v>
      </c>
    </row>
    <row r="75" spans="1:6" ht="12.75" customHeight="1" x14ac:dyDescent="0.2">
      <c r="A75" s="63" t="s">
        <v>153</v>
      </c>
      <c r="B75" s="65" t="s">
        <v>154</v>
      </c>
      <c r="C75" s="247" t="s">
        <v>153</v>
      </c>
      <c r="D75" s="194">
        <v>25630.2</v>
      </c>
      <c r="E75" s="194">
        <v>3552.29</v>
      </c>
      <c r="F75" s="45">
        <f t="shared" si="0"/>
        <v>13.85978260021381</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20.86</v>
      </c>
      <c r="E82" s="60">
        <f t="shared" si="15"/>
        <v>41.27</v>
      </c>
      <c r="F82" s="45">
        <f t="shared" si="0"/>
        <v>197.84276126558007</v>
      </c>
    </row>
    <row r="83" spans="1:6" ht="12.75" customHeight="1" x14ac:dyDescent="0.2">
      <c r="A83" s="63">
        <v>641</v>
      </c>
      <c r="B83" s="64" t="s">
        <v>169</v>
      </c>
      <c r="C83" s="247" t="s">
        <v>170</v>
      </c>
      <c r="D83" s="60">
        <f t="shared" ref="D83:E83" si="16">SUM(D84:D90)</f>
        <v>20.86</v>
      </c>
      <c r="E83" s="60">
        <f t="shared" si="16"/>
        <v>41.27</v>
      </c>
      <c r="F83" s="45">
        <f t="shared" si="0"/>
        <v>197.84276126558007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20.86</v>
      </c>
      <c r="E85" s="194">
        <v>41.27</v>
      </c>
      <c r="F85" s="45">
        <f t="shared" si="0"/>
        <v>197.84276126558007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3288.95</v>
      </c>
      <c r="E106" s="60">
        <f>E107+E112+E120+E124</f>
        <v>7702.33</v>
      </c>
      <c r="F106" s="45">
        <f t="shared" si="0"/>
        <v>234.1881147478679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3288.95</v>
      </c>
      <c r="E112" s="60">
        <f t="shared" si="20"/>
        <v>7702.33</v>
      </c>
      <c r="F112" s="45">
        <f t="shared" si="0"/>
        <v>234.1881147478679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3288.95</v>
      </c>
      <c r="E117" s="194">
        <v>7702.33</v>
      </c>
      <c r="F117" s="45">
        <f t="shared" si="0"/>
        <v>234.1881147478679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9950.84</v>
      </c>
      <c r="E125" s="60">
        <f t="shared" si="22"/>
        <v>10083</v>
      </c>
      <c r="F125" s="45">
        <f t="shared" si="0"/>
        <v>101.32812908256992</v>
      </c>
    </row>
    <row r="126" spans="1:6" ht="12.75" customHeight="1" x14ac:dyDescent="0.2">
      <c r="A126" s="63">
        <v>661</v>
      </c>
      <c r="B126" s="65" t="s">
        <v>255</v>
      </c>
      <c r="C126" s="247" t="s">
        <v>256</v>
      </c>
      <c r="D126" s="60">
        <f t="shared" ref="D126:E126" si="23">SUM(D127:D128)</f>
        <v>8724.66</v>
      </c>
      <c r="E126" s="60">
        <f t="shared" si="23"/>
        <v>9933</v>
      </c>
      <c r="F126" s="45">
        <f t="shared" si="0"/>
        <v>113.849708756559</v>
      </c>
    </row>
    <row r="127" spans="1:6" ht="12.75" customHeight="1" x14ac:dyDescent="0.2">
      <c r="A127" s="63">
        <v>6614</v>
      </c>
      <c r="B127" s="65" t="s">
        <v>257</v>
      </c>
      <c r="C127" s="247" t="s">
        <v>258</v>
      </c>
      <c r="D127" s="194">
        <v>141.01</v>
      </c>
      <c r="E127" s="194">
        <v>352</v>
      </c>
      <c r="F127" s="45">
        <f t="shared" si="0"/>
        <v>249.6276859797178</v>
      </c>
    </row>
    <row r="128" spans="1:6" ht="12.75" customHeight="1" x14ac:dyDescent="0.2">
      <c r="A128" s="63">
        <v>6615</v>
      </c>
      <c r="B128" s="65" t="s">
        <v>259</v>
      </c>
      <c r="C128" s="247" t="s">
        <v>260</v>
      </c>
      <c r="D128" s="194">
        <v>8583.65</v>
      </c>
      <c r="E128" s="194">
        <v>9581</v>
      </c>
      <c r="F128" s="45">
        <f t="shared" si="0"/>
        <v>111.61918298159874</v>
      </c>
    </row>
    <row r="129" spans="1:6" ht="36" x14ac:dyDescent="0.2">
      <c r="A129" s="63">
        <v>663</v>
      </c>
      <c r="B129" s="182" t="s">
        <v>261</v>
      </c>
      <c r="C129" s="247" t="s">
        <v>262</v>
      </c>
      <c r="D129" s="60">
        <f t="shared" ref="D129:E129" si="24">SUM(D130:D133)</f>
        <v>1226.18</v>
      </c>
      <c r="E129" s="60">
        <f t="shared" si="24"/>
        <v>150</v>
      </c>
      <c r="F129" s="45">
        <f t="shared" si="0"/>
        <v>12.23311422466522</v>
      </c>
    </row>
    <row r="130" spans="1:6" ht="12.75" customHeight="1" x14ac:dyDescent="0.2">
      <c r="A130" s="63">
        <v>6631</v>
      </c>
      <c r="B130" s="65" t="s">
        <v>263</v>
      </c>
      <c r="C130" s="247" t="s">
        <v>264</v>
      </c>
      <c r="D130" s="194">
        <v>1000</v>
      </c>
      <c r="E130" s="194">
        <v>150</v>
      </c>
      <c r="F130" s="45">
        <f t="shared" si="0"/>
        <v>15</v>
      </c>
    </row>
    <row r="131" spans="1:6" ht="12.75" customHeight="1" x14ac:dyDescent="0.2">
      <c r="A131" s="63">
        <v>6632</v>
      </c>
      <c r="B131" s="182" t="s">
        <v>265</v>
      </c>
      <c r="C131" s="247" t="s">
        <v>266</v>
      </c>
      <c r="D131" s="194">
        <v>226.18</v>
      </c>
      <c r="E131" s="194"/>
      <c r="F131" s="45">
        <f t="shared" si="0"/>
        <v>0</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79205.53</v>
      </c>
      <c r="E134" s="60">
        <f t="shared" si="25"/>
        <v>110448.08</v>
      </c>
      <c r="F134" s="45">
        <f t="shared" ref="F134:F229" si="26">IF(D134&lt;&gt;0,IF(E134/D134&gt;=100,"&gt;&gt;100",E134/D134*100),"-")</f>
        <v>139.44490997030132</v>
      </c>
    </row>
    <row r="135" spans="1:6" ht="24" x14ac:dyDescent="0.2">
      <c r="A135" s="63">
        <v>671</v>
      </c>
      <c r="B135" s="182" t="s">
        <v>273</v>
      </c>
      <c r="C135" s="247" t="s">
        <v>274</v>
      </c>
      <c r="D135" s="60">
        <f t="shared" ref="D135:E135" si="27">SUM(D136:D138)</f>
        <v>79205.53</v>
      </c>
      <c r="E135" s="60">
        <f t="shared" si="27"/>
        <v>110448.08</v>
      </c>
      <c r="F135" s="45">
        <f t="shared" si="26"/>
        <v>139.44490997030132</v>
      </c>
    </row>
    <row r="136" spans="1:6" ht="12.75" customHeight="1" x14ac:dyDescent="0.2">
      <c r="A136" s="63">
        <v>6711</v>
      </c>
      <c r="B136" s="65" t="s">
        <v>275</v>
      </c>
      <c r="C136" s="247" t="s">
        <v>276</v>
      </c>
      <c r="D136" s="194">
        <v>76992.53</v>
      </c>
      <c r="E136" s="194">
        <v>109348.7</v>
      </c>
      <c r="F136" s="45">
        <f t="shared" si="26"/>
        <v>142.02507697824711</v>
      </c>
    </row>
    <row r="137" spans="1:6" ht="24" x14ac:dyDescent="0.2">
      <c r="A137" s="63">
        <v>6712</v>
      </c>
      <c r="B137" s="182" t="s">
        <v>277</v>
      </c>
      <c r="C137" s="247" t="s">
        <v>278</v>
      </c>
      <c r="D137" s="194">
        <v>2213</v>
      </c>
      <c r="E137" s="194">
        <v>1099.3800000000001</v>
      </c>
      <c r="F137" s="45">
        <f t="shared" si="26"/>
        <v>49.678264798915507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75.92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75.92</v>
      </c>
      <c r="E151" s="194"/>
      <c r="F151" s="45">
        <f t="shared" si="26"/>
        <v>0</v>
      </c>
    </row>
    <row r="152" spans="1:6" ht="12.75" customHeight="1" x14ac:dyDescent="0.2">
      <c r="A152" s="63">
        <v>3</v>
      </c>
      <c r="B152" s="64" t="s">
        <v>307</v>
      </c>
      <c r="C152" s="247" t="s">
        <v>13</v>
      </c>
      <c r="D152" s="60">
        <f>D153+D164+D202+D221+D230+D262+D273</f>
        <v>1012288.22</v>
      </c>
      <c r="E152" s="60">
        <f>E153+E164+E202+E221+E230+E262+E273</f>
        <v>1183552.6399999999</v>
      </c>
      <c r="F152" s="45">
        <f t="shared" si="26"/>
        <v>116.91854321884729</v>
      </c>
    </row>
    <row r="153" spans="1:6" ht="12.75" customHeight="1" x14ac:dyDescent="0.2">
      <c r="A153" s="63">
        <v>31</v>
      </c>
      <c r="B153" s="64" t="s">
        <v>308</v>
      </c>
      <c r="C153" s="247" t="s">
        <v>3</v>
      </c>
      <c r="D153" s="60">
        <f t="shared" ref="D153:E153" si="30">D154+D159+D160</f>
        <v>887822.26</v>
      </c>
      <c r="E153" s="60">
        <f t="shared" si="30"/>
        <v>1057991.2</v>
      </c>
      <c r="F153" s="45">
        <f t="shared" si="26"/>
        <v>119.16700534181244</v>
      </c>
    </row>
    <row r="154" spans="1:6" ht="12.75" customHeight="1" x14ac:dyDescent="0.2">
      <c r="A154" s="63">
        <v>311</v>
      </c>
      <c r="B154" s="64" t="s">
        <v>309</v>
      </c>
      <c r="C154" s="247" t="s">
        <v>310</v>
      </c>
      <c r="D154" s="60">
        <f t="shared" ref="D154:E154" si="31">SUM(D155:D158)</f>
        <v>734378.75</v>
      </c>
      <c r="E154" s="60">
        <f t="shared" si="31"/>
        <v>877440.58</v>
      </c>
      <c r="F154" s="45">
        <f t="shared" si="26"/>
        <v>119.48066035407479</v>
      </c>
    </row>
    <row r="155" spans="1:6" ht="12.75" customHeight="1" x14ac:dyDescent="0.2">
      <c r="A155" s="63">
        <v>3111</v>
      </c>
      <c r="B155" s="64" t="s">
        <v>311</v>
      </c>
      <c r="C155" s="247" t="s">
        <v>312</v>
      </c>
      <c r="D155" s="194">
        <v>734378.75</v>
      </c>
      <c r="E155" s="194">
        <v>874561.24</v>
      </c>
      <c r="F155" s="45">
        <f t="shared" si="26"/>
        <v>119.08858201575141</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v>2879.34</v>
      </c>
      <c r="F158" s="45" t="str">
        <f t="shared" si="26"/>
        <v>-</v>
      </c>
    </row>
    <row r="159" spans="1:6" ht="12.75" customHeight="1" x14ac:dyDescent="0.2">
      <c r="A159" s="63">
        <v>312</v>
      </c>
      <c r="B159" s="65" t="s">
        <v>319</v>
      </c>
      <c r="C159" s="247" t="s">
        <v>320</v>
      </c>
      <c r="D159" s="194">
        <v>32241.67</v>
      </c>
      <c r="E159" s="194">
        <v>35706.17</v>
      </c>
      <c r="F159" s="45">
        <f t="shared" si="26"/>
        <v>110.74541114030383</v>
      </c>
    </row>
    <row r="160" spans="1:6" ht="12.75" customHeight="1" x14ac:dyDescent="0.2">
      <c r="A160" s="63">
        <v>313</v>
      </c>
      <c r="B160" s="65" t="s">
        <v>321</v>
      </c>
      <c r="C160" s="247" t="s">
        <v>322</v>
      </c>
      <c r="D160" s="60">
        <f t="shared" ref="D160:E160" si="32">SUM(D161:D163)</f>
        <v>121201.84</v>
      </c>
      <c r="E160" s="60">
        <f t="shared" si="32"/>
        <v>144844.45000000001</v>
      </c>
      <c r="F160" s="45">
        <f t="shared" si="26"/>
        <v>119.5068078174391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121201.84</v>
      </c>
      <c r="E162" s="194">
        <v>144844.45000000001</v>
      </c>
      <c r="F162" s="45">
        <f t="shared" si="26"/>
        <v>119.5068078174391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123440.5</v>
      </c>
      <c r="E164" s="60">
        <f>E165+E170+E178+E188+E189+E194</f>
        <v>124414.18000000001</v>
      </c>
      <c r="F164" s="45">
        <f t="shared" si="26"/>
        <v>100.78878488016494</v>
      </c>
    </row>
    <row r="165" spans="1:6" ht="12.75" customHeight="1" x14ac:dyDescent="0.2">
      <c r="A165" s="63">
        <v>321</v>
      </c>
      <c r="B165" s="64" t="s">
        <v>331</v>
      </c>
      <c r="C165" s="247" t="s">
        <v>332</v>
      </c>
      <c r="D165" s="60">
        <f t="shared" ref="D165:E165" si="33">SUM(D166:D169)</f>
        <v>24657.42</v>
      </c>
      <c r="E165" s="60">
        <f t="shared" si="33"/>
        <v>26438.140000000003</v>
      </c>
      <c r="F165" s="45">
        <f t="shared" si="26"/>
        <v>107.2218423500918</v>
      </c>
    </row>
    <row r="166" spans="1:6" ht="12.75" customHeight="1" x14ac:dyDescent="0.2">
      <c r="A166" s="63">
        <v>3211</v>
      </c>
      <c r="B166" s="64" t="s">
        <v>333</v>
      </c>
      <c r="C166" s="247" t="s">
        <v>334</v>
      </c>
      <c r="D166" s="194">
        <v>6633.48</v>
      </c>
      <c r="E166" s="194">
        <v>8241.8700000000008</v>
      </c>
      <c r="F166" s="45">
        <f t="shared" si="26"/>
        <v>124.24654932252757</v>
      </c>
    </row>
    <row r="167" spans="1:6" ht="12.75" customHeight="1" x14ac:dyDescent="0.2">
      <c r="A167" s="63">
        <v>3212</v>
      </c>
      <c r="B167" s="64" t="s">
        <v>335</v>
      </c>
      <c r="C167" s="247" t="s">
        <v>336</v>
      </c>
      <c r="D167" s="194">
        <v>12194.73</v>
      </c>
      <c r="E167" s="194">
        <v>13333.18</v>
      </c>
      <c r="F167" s="45">
        <f t="shared" si="26"/>
        <v>109.33559004586408</v>
      </c>
    </row>
    <row r="168" spans="1:6" ht="12.75" customHeight="1" x14ac:dyDescent="0.2">
      <c r="A168" s="63">
        <v>3213</v>
      </c>
      <c r="B168" s="64" t="s">
        <v>337</v>
      </c>
      <c r="C168" s="247" t="s">
        <v>338</v>
      </c>
      <c r="D168" s="194">
        <v>5670.71</v>
      </c>
      <c r="E168" s="194">
        <v>4863.09</v>
      </c>
      <c r="F168" s="45">
        <f t="shared" si="26"/>
        <v>85.758044407137731</v>
      </c>
    </row>
    <row r="169" spans="1:6" ht="12.75" customHeight="1" x14ac:dyDescent="0.2">
      <c r="A169" s="63">
        <v>3214</v>
      </c>
      <c r="B169" s="64" t="s">
        <v>339</v>
      </c>
      <c r="C169" s="247" t="s">
        <v>340</v>
      </c>
      <c r="D169" s="194">
        <v>158.5</v>
      </c>
      <c r="E169" s="194"/>
      <c r="F169" s="45">
        <f t="shared" si="26"/>
        <v>0</v>
      </c>
    </row>
    <row r="170" spans="1:6" ht="12.75" customHeight="1" x14ac:dyDescent="0.2">
      <c r="A170" s="63">
        <v>322</v>
      </c>
      <c r="B170" s="64" t="s">
        <v>341</v>
      </c>
      <c r="C170" s="247" t="s">
        <v>342</v>
      </c>
      <c r="D170" s="60">
        <f t="shared" ref="D170:E170" si="34">SUM(D171:D177)</f>
        <v>28214.950000000004</v>
      </c>
      <c r="E170" s="60">
        <f t="shared" si="34"/>
        <v>30556.55</v>
      </c>
      <c r="F170" s="45">
        <f t="shared" si="26"/>
        <v>108.29914637452838</v>
      </c>
    </row>
    <row r="171" spans="1:6" ht="12.75" customHeight="1" x14ac:dyDescent="0.2">
      <c r="A171" s="63">
        <v>3221</v>
      </c>
      <c r="B171" s="64" t="s">
        <v>343</v>
      </c>
      <c r="C171" s="247" t="s">
        <v>344</v>
      </c>
      <c r="D171" s="194">
        <v>5393.32</v>
      </c>
      <c r="E171" s="194">
        <v>7814.06</v>
      </c>
      <c r="F171" s="45">
        <f t="shared" si="26"/>
        <v>144.88404174052349</v>
      </c>
    </row>
    <row r="172" spans="1:6" ht="12.75" customHeight="1" x14ac:dyDescent="0.2">
      <c r="A172" s="63">
        <v>3222</v>
      </c>
      <c r="B172" s="64" t="s">
        <v>345</v>
      </c>
      <c r="C172" s="247" t="s">
        <v>346</v>
      </c>
      <c r="D172" s="194">
        <v>1763.16</v>
      </c>
      <c r="E172" s="194">
        <v>2153.44</v>
      </c>
      <c r="F172" s="45">
        <f t="shared" si="26"/>
        <v>122.13525715193177</v>
      </c>
    </row>
    <row r="173" spans="1:6" ht="12.75" customHeight="1" x14ac:dyDescent="0.2">
      <c r="A173" s="63">
        <v>3223</v>
      </c>
      <c r="B173" s="65" t="s">
        <v>347</v>
      </c>
      <c r="C173" s="247" t="s">
        <v>348</v>
      </c>
      <c r="D173" s="194">
        <v>19456.22</v>
      </c>
      <c r="E173" s="194">
        <v>18962.41</v>
      </c>
      <c r="F173" s="45">
        <f t="shared" si="26"/>
        <v>97.461942761749185</v>
      </c>
    </row>
    <row r="174" spans="1:6" ht="12.75" customHeight="1" x14ac:dyDescent="0.2">
      <c r="A174" s="63">
        <v>3224</v>
      </c>
      <c r="B174" s="65" t="s">
        <v>349</v>
      </c>
      <c r="C174" s="247" t="s">
        <v>350</v>
      </c>
      <c r="D174" s="194">
        <v>1082.72</v>
      </c>
      <c r="E174" s="194">
        <v>995.57</v>
      </c>
      <c r="F174" s="45">
        <f t="shared" si="26"/>
        <v>91.950827545441115</v>
      </c>
    </row>
    <row r="175" spans="1:6" ht="12.75" customHeight="1" x14ac:dyDescent="0.2">
      <c r="A175" s="63">
        <v>3225</v>
      </c>
      <c r="B175" s="65" t="s">
        <v>351</v>
      </c>
      <c r="C175" s="247" t="s">
        <v>352</v>
      </c>
      <c r="D175" s="194">
        <v>232.38</v>
      </c>
      <c r="E175" s="194">
        <v>366.14</v>
      </c>
      <c r="F175" s="45">
        <f t="shared" si="26"/>
        <v>157.56089164299854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287.14999999999998</v>
      </c>
      <c r="E177" s="194">
        <v>264.93</v>
      </c>
      <c r="F177" s="45">
        <f t="shared" si="26"/>
        <v>92.261884032735509</v>
      </c>
    </row>
    <row r="178" spans="1:6" ht="12.75" customHeight="1" x14ac:dyDescent="0.2">
      <c r="A178" s="63">
        <v>323</v>
      </c>
      <c r="B178" s="65" t="s">
        <v>357</v>
      </c>
      <c r="C178" s="247" t="s">
        <v>358</v>
      </c>
      <c r="D178" s="60">
        <f t="shared" ref="D178:E178" si="35">SUM(D179:D187)</f>
        <v>47638.130000000005</v>
      </c>
      <c r="E178" s="60">
        <f t="shared" si="35"/>
        <v>62447.51</v>
      </c>
      <c r="F178" s="45">
        <f t="shared" si="26"/>
        <v>131.08724041015043</v>
      </c>
    </row>
    <row r="179" spans="1:6" ht="12.75" customHeight="1" x14ac:dyDescent="0.2">
      <c r="A179" s="63">
        <v>3231</v>
      </c>
      <c r="B179" s="65" t="s">
        <v>359</v>
      </c>
      <c r="C179" s="247" t="s">
        <v>360</v>
      </c>
      <c r="D179" s="194">
        <v>2906.54</v>
      </c>
      <c r="E179" s="194">
        <v>2257.73</v>
      </c>
      <c r="F179" s="45">
        <f t="shared" si="26"/>
        <v>77.67758227996174</v>
      </c>
    </row>
    <row r="180" spans="1:6" ht="12.75" customHeight="1" x14ac:dyDescent="0.2">
      <c r="A180" s="63">
        <v>3232</v>
      </c>
      <c r="B180" s="65" t="s">
        <v>361</v>
      </c>
      <c r="C180" s="247" t="s">
        <v>362</v>
      </c>
      <c r="D180" s="194">
        <v>20462.68</v>
      </c>
      <c r="E180" s="194">
        <v>34015.46</v>
      </c>
      <c r="F180" s="45">
        <f t="shared" si="26"/>
        <v>166.23169594598556</v>
      </c>
    </row>
    <row r="181" spans="1:6" ht="12.75" customHeight="1" x14ac:dyDescent="0.2">
      <c r="A181" s="63">
        <v>3233</v>
      </c>
      <c r="B181" s="65" t="s">
        <v>363</v>
      </c>
      <c r="C181" s="247" t="s">
        <v>364</v>
      </c>
      <c r="D181" s="194">
        <v>2235.6999999999998</v>
      </c>
      <c r="E181" s="194">
        <v>1437.5</v>
      </c>
      <c r="F181" s="45">
        <f t="shared" si="26"/>
        <v>64.297535447510853</v>
      </c>
    </row>
    <row r="182" spans="1:6" ht="12.75" customHeight="1" x14ac:dyDescent="0.2">
      <c r="A182" s="63">
        <v>3234</v>
      </c>
      <c r="B182" s="65" t="s">
        <v>365</v>
      </c>
      <c r="C182" s="247" t="s">
        <v>366</v>
      </c>
      <c r="D182" s="194">
        <v>11009.79</v>
      </c>
      <c r="E182" s="194">
        <v>12103.06</v>
      </c>
      <c r="F182" s="45">
        <f t="shared" si="26"/>
        <v>109.92998049917391</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1720</v>
      </c>
      <c r="E184" s="194">
        <v>1274.1600000000001</v>
      </c>
      <c r="F184" s="45">
        <f t="shared" si="26"/>
        <v>74.079069767441865</v>
      </c>
    </row>
    <row r="185" spans="1:6" ht="12.75" customHeight="1" x14ac:dyDescent="0.2">
      <c r="A185" s="63">
        <v>3237</v>
      </c>
      <c r="B185" s="64" t="s">
        <v>371</v>
      </c>
      <c r="C185" s="247" t="s">
        <v>372</v>
      </c>
      <c r="D185" s="194">
        <v>1581.75</v>
      </c>
      <c r="E185" s="194">
        <v>3873.92</v>
      </c>
      <c r="F185" s="45">
        <f t="shared" si="26"/>
        <v>244.91354512407148</v>
      </c>
    </row>
    <row r="186" spans="1:6" ht="12.75" customHeight="1" x14ac:dyDescent="0.2">
      <c r="A186" s="63">
        <v>3238</v>
      </c>
      <c r="B186" s="64" t="s">
        <v>373</v>
      </c>
      <c r="C186" s="247" t="s">
        <v>374</v>
      </c>
      <c r="D186" s="194">
        <v>6030.88</v>
      </c>
      <c r="E186" s="194">
        <v>4710.04</v>
      </c>
      <c r="F186" s="45">
        <f t="shared" si="26"/>
        <v>78.098718594964581</v>
      </c>
    </row>
    <row r="187" spans="1:6" ht="12.75" customHeight="1" x14ac:dyDescent="0.2">
      <c r="A187" s="63">
        <v>3239</v>
      </c>
      <c r="B187" s="64" t="s">
        <v>375</v>
      </c>
      <c r="C187" s="247" t="s">
        <v>376</v>
      </c>
      <c r="D187" s="194">
        <v>1690.79</v>
      </c>
      <c r="E187" s="194">
        <v>2775.64</v>
      </c>
      <c r="F187" s="45">
        <f t="shared" si="26"/>
        <v>164.16231465764523</v>
      </c>
    </row>
    <row r="188" spans="1:6" ht="12.75" customHeight="1" x14ac:dyDescent="0.2">
      <c r="A188" s="63">
        <v>324</v>
      </c>
      <c r="B188" s="64" t="s">
        <v>377</v>
      </c>
      <c r="C188" s="247" t="s">
        <v>378</v>
      </c>
      <c r="D188" s="194">
        <v>18572.900000000001</v>
      </c>
      <c r="E188" s="194">
        <v>175</v>
      </c>
      <c r="F188" s="45">
        <f t="shared" si="26"/>
        <v>0.94223303845926043</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4357.1000000000004</v>
      </c>
      <c r="E194" s="60">
        <f t="shared" si="36"/>
        <v>4796.9799999999996</v>
      </c>
      <c r="F194" s="45">
        <f t="shared" si="26"/>
        <v>110.09570585940187</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75.92</v>
      </c>
      <c r="E196" s="194">
        <v>20.7</v>
      </c>
      <c r="F196" s="45">
        <f t="shared" si="26"/>
        <v>27.265542676501582</v>
      </c>
    </row>
    <row r="197" spans="1:6" ht="12.75" customHeight="1" x14ac:dyDescent="0.2">
      <c r="A197" s="63">
        <v>3293</v>
      </c>
      <c r="B197" s="64" t="s">
        <v>395</v>
      </c>
      <c r="C197" s="247" t="s">
        <v>396</v>
      </c>
      <c r="D197" s="194">
        <v>857.69</v>
      </c>
      <c r="E197" s="194">
        <v>1379.55</v>
      </c>
      <c r="F197" s="45">
        <f t="shared" si="26"/>
        <v>160.84482738518577</v>
      </c>
    </row>
    <row r="198" spans="1:6" ht="12.75" customHeight="1" x14ac:dyDescent="0.2">
      <c r="A198" s="63">
        <v>3294</v>
      </c>
      <c r="B198" s="64" t="s">
        <v>397</v>
      </c>
      <c r="C198" s="247" t="s">
        <v>398</v>
      </c>
      <c r="D198" s="194">
        <v>210</v>
      </c>
      <c r="E198" s="194">
        <v>165</v>
      </c>
      <c r="F198" s="45">
        <f t="shared" si="26"/>
        <v>78.571428571428569</v>
      </c>
    </row>
    <row r="199" spans="1:6" ht="12.75" customHeight="1" x14ac:dyDescent="0.2">
      <c r="A199" s="63">
        <v>3295</v>
      </c>
      <c r="B199" s="64" t="s">
        <v>399</v>
      </c>
      <c r="C199" s="247" t="s">
        <v>400</v>
      </c>
      <c r="D199" s="194">
        <v>2027.82</v>
      </c>
      <c r="E199" s="194">
        <v>2496</v>
      </c>
      <c r="F199" s="45">
        <f t="shared" si="26"/>
        <v>123.08784803384916</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1185.67</v>
      </c>
      <c r="E201" s="194">
        <v>735.73</v>
      </c>
      <c r="F201" s="45">
        <f t="shared" si="26"/>
        <v>62.051835670970846</v>
      </c>
    </row>
    <row r="202" spans="1:6" ht="12.75" customHeight="1" x14ac:dyDescent="0.2">
      <c r="A202" s="63">
        <v>34</v>
      </c>
      <c r="B202" s="183" t="s">
        <v>405</v>
      </c>
      <c r="C202" s="247" t="s">
        <v>406</v>
      </c>
      <c r="D202" s="60">
        <f t="shared" ref="D202:E202" si="37">D203+D208+D216</f>
        <v>226.35</v>
      </c>
      <c r="E202" s="60">
        <f t="shared" si="37"/>
        <v>263.07</v>
      </c>
      <c r="F202" s="45">
        <f t="shared" si="26"/>
        <v>116.22266401590457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226.35</v>
      </c>
      <c r="E216" s="60">
        <f t="shared" si="40"/>
        <v>263.07</v>
      </c>
      <c r="F216" s="45">
        <f t="shared" si="26"/>
        <v>116.22266401590457</v>
      </c>
    </row>
    <row r="217" spans="1:6" ht="12.75" customHeight="1" x14ac:dyDescent="0.2">
      <c r="A217" s="63">
        <v>3431</v>
      </c>
      <c r="B217" s="182" t="s">
        <v>435</v>
      </c>
      <c r="C217" s="247" t="s">
        <v>436</v>
      </c>
      <c r="D217" s="194">
        <v>215.64</v>
      </c>
      <c r="E217" s="194">
        <v>239.72</v>
      </c>
      <c r="F217" s="45">
        <f t="shared" si="26"/>
        <v>111.16675941383789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10.71</v>
      </c>
      <c r="E219" s="194">
        <v>23.35</v>
      </c>
      <c r="F219" s="45">
        <f t="shared" si="26"/>
        <v>218.02054154995329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38.61</v>
      </c>
      <c r="E262" s="60">
        <f t="shared" si="55"/>
        <v>29.19</v>
      </c>
      <c r="F262" s="45">
        <f t="shared" ref="F262:F268" si="56">IF(D262&lt;&gt;0,IF(E262/D262&gt;=100,"&gt;&gt;100",E262/D262*100),"-")</f>
        <v>75.602175602175606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38.61</v>
      </c>
      <c r="E269" s="60">
        <f t="shared" si="58"/>
        <v>29.19</v>
      </c>
      <c r="F269" s="45">
        <f t="shared" ref="F269:F272" si="59">IF(D269&lt;&gt;0,IF(E269/D269&gt;=100,"&gt;&gt;100",E269/D269*100),"-")</f>
        <v>75.602175602175606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38.61</v>
      </c>
      <c r="E271" s="194">
        <v>29.19</v>
      </c>
      <c r="F271" s="45">
        <f t="shared" si="59"/>
        <v>75.602175602175606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760.5</v>
      </c>
      <c r="E273" s="60">
        <f t="shared" si="60"/>
        <v>855</v>
      </c>
      <c r="F273" s="45">
        <f t="shared" ref="F273:F277" si="61">IF(D273&lt;&gt;0,IF(E273/D273&gt;=100,"&gt;&gt;100",E273/D273*100),"-")</f>
        <v>112.42603550295857</v>
      </c>
    </row>
    <row r="274" spans="1:6" ht="12.75" customHeight="1" x14ac:dyDescent="0.2">
      <c r="A274" s="63">
        <v>381</v>
      </c>
      <c r="B274" s="64" t="s">
        <v>540</v>
      </c>
      <c r="C274" s="247" t="s">
        <v>541</v>
      </c>
      <c r="D274" s="60">
        <f t="shared" ref="D274:E274" si="62">SUM(D275:D277)</f>
        <v>760.5</v>
      </c>
      <c r="E274" s="60">
        <f t="shared" si="62"/>
        <v>855</v>
      </c>
      <c r="F274" s="45">
        <f t="shared" si="61"/>
        <v>112.42603550295857</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760.5</v>
      </c>
      <c r="E276" s="194">
        <v>855</v>
      </c>
      <c r="F276" s="45">
        <f t="shared" si="61"/>
        <v>112.42603550295857</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1012288.22</v>
      </c>
      <c r="E299" s="60">
        <f>E152-E297+E298</f>
        <v>1183552.6399999999</v>
      </c>
      <c r="F299" s="45">
        <f t="shared" si="68"/>
        <v>116.91854321884729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369.52000000013504</v>
      </c>
      <c r="E301" s="60">
        <f>IF(E299&gt;=E6,E299-E6,0)</f>
        <v>68464.479999999981</v>
      </c>
      <c r="F301" s="45" t="str">
        <f t="shared" si="68"/>
        <v>&gt;&gt;100</v>
      </c>
    </row>
    <row r="302" spans="1:6" ht="12.75" customHeight="1" x14ac:dyDescent="0.2">
      <c r="A302" s="63">
        <v>92211</v>
      </c>
      <c r="B302" s="64" t="s">
        <v>596</v>
      </c>
      <c r="C302" s="247" t="s">
        <v>597</v>
      </c>
      <c r="D302" s="194">
        <v>8341.4</v>
      </c>
      <c r="E302" s="194">
        <v>4778.32</v>
      </c>
      <c r="F302" s="45">
        <f t="shared" si="68"/>
        <v>57.284388711727054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1319.7</v>
      </c>
      <c r="E304" s="194">
        <v>88594.46</v>
      </c>
      <c r="F304" s="45">
        <f t="shared" si="68"/>
        <v>6713.2272486171105</v>
      </c>
    </row>
    <row r="305" spans="1:6" ht="12" x14ac:dyDescent="0.2">
      <c r="A305" s="63">
        <v>9661</v>
      </c>
      <c r="B305" s="220" t="s">
        <v>602</v>
      </c>
      <c r="C305" s="247" t="s">
        <v>603</v>
      </c>
      <c r="D305" s="194">
        <v>839.7</v>
      </c>
      <c r="E305" s="194">
        <v>1717.2</v>
      </c>
      <c r="F305" s="45">
        <f t="shared" si="68"/>
        <v>204.50160771704179</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103.56</v>
      </c>
      <c r="E308" s="60">
        <f t="shared" si="71"/>
        <v>25.89</v>
      </c>
      <c r="F308" s="45">
        <f t="shared" ref="F308:F428" si="72">IF(D308&lt;&gt;0,IF(E308/D308&gt;=100,"&gt;&gt;100",E308/D308*100),"-")</f>
        <v>25</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103.56</v>
      </c>
      <c r="E321" s="60">
        <f t="shared" si="76"/>
        <v>25.89</v>
      </c>
      <c r="F321" s="45">
        <f t="shared" si="72"/>
        <v>25</v>
      </c>
    </row>
    <row r="322" spans="1:6" ht="12.75" customHeight="1" x14ac:dyDescent="0.2">
      <c r="A322" s="63">
        <v>721</v>
      </c>
      <c r="B322" s="64" t="s">
        <v>635</v>
      </c>
      <c r="C322" s="247" t="s">
        <v>636</v>
      </c>
      <c r="D322" s="60">
        <f t="shared" ref="D322:E322" si="77">SUM(D323:D326)</f>
        <v>103.56</v>
      </c>
      <c r="E322" s="60">
        <f t="shared" si="77"/>
        <v>25.89</v>
      </c>
      <c r="F322" s="45">
        <f t="shared" si="72"/>
        <v>25</v>
      </c>
    </row>
    <row r="323" spans="1:6" ht="12.75" customHeight="1" x14ac:dyDescent="0.2">
      <c r="A323" s="63">
        <v>7211</v>
      </c>
      <c r="B323" s="64" t="s">
        <v>637</v>
      </c>
      <c r="C323" s="247" t="s">
        <v>638</v>
      </c>
      <c r="D323" s="194">
        <v>103.56</v>
      </c>
      <c r="E323" s="194">
        <v>25.89</v>
      </c>
      <c r="F323" s="45">
        <f t="shared" si="72"/>
        <v>25</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8772.27</v>
      </c>
      <c r="E360" s="60">
        <f t="shared" si="86"/>
        <v>5500.6500000000005</v>
      </c>
      <c r="F360" s="45">
        <f t="shared" si="72"/>
        <v>62.704978300941491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8772.27</v>
      </c>
      <c r="E373" s="60">
        <f t="shared" si="90"/>
        <v>5500.6500000000005</v>
      </c>
      <c r="F373" s="45">
        <f t="shared" si="72"/>
        <v>62.704978300941491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7272.74</v>
      </c>
      <c r="E379" s="60">
        <f t="shared" si="92"/>
        <v>4701.7000000000007</v>
      </c>
      <c r="F379" s="45">
        <f t="shared" si="72"/>
        <v>64.648261865541741</v>
      </c>
    </row>
    <row r="380" spans="1:6" ht="12.75" customHeight="1" x14ac:dyDescent="0.2">
      <c r="A380" s="63">
        <v>4221</v>
      </c>
      <c r="B380" s="64" t="s">
        <v>647</v>
      </c>
      <c r="C380" s="247" t="s">
        <v>739</v>
      </c>
      <c r="D380" s="194">
        <v>4206.3599999999997</v>
      </c>
      <c r="E380" s="194">
        <v>3602.32</v>
      </c>
      <c r="F380" s="45">
        <f t="shared" si="72"/>
        <v>85.639840622295765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1505.2</v>
      </c>
      <c r="E385" s="194"/>
      <c r="F385" s="45">
        <f t="shared" si="72"/>
        <v>0</v>
      </c>
    </row>
    <row r="386" spans="1:6" ht="12.75" customHeight="1" x14ac:dyDescent="0.2">
      <c r="A386" s="63">
        <v>4227</v>
      </c>
      <c r="B386" s="183" t="s">
        <v>659</v>
      </c>
      <c r="C386" s="247" t="s">
        <v>746</v>
      </c>
      <c r="D386" s="194">
        <v>1561.18</v>
      </c>
      <c r="E386" s="194">
        <v>1099.3800000000001</v>
      </c>
      <c r="F386" s="45">
        <f t="shared" si="72"/>
        <v>70.41981065604223</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1499.53</v>
      </c>
      <c r="E393" s="60">
        <f t="shared" si="94"/>
        <v>798.95</v>
      </c>
      <c r="F393" s="45">
        <f t="shared" si="72"/>
        <v>53.280027742025837</v>
      </c>
    </row>
    <row r="394" spans="1:6" ht="12.75" customHeight="1" x14ac:dyDescent="0.2">
      <c r="A394" s="63">
        <v>4241</v>
      </c>
      <c r="B394" s="64" t="s">
        <v>756</v>
      </c>
      <c r="C394" s="247" t="s">
        <v>757</v>
      </c>
      <c r="D394" s="194">
        <v>1499.53</v>
      </c>
      <c r="E394" s="194">
        <v>798.95</v>
      </c>
      <c r="F394" s="45">
        <f t="shared" si="72"/>
        <v>53.280027742025837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8668.7100000000009</v>
      </c>
      <c r="E418" s="60">
        <f t="shared" si="102"/>
        <v>5474.76</v>
      </c>
      <c r="F418" s="45">
        <f t="shared" si="72"/>
        <v>63.155417588084042</v>
      </c>
    </row>
    <row r="419" spans="1:6" ht="12.75" customHeight="1" x14ac:dyDescent="0.2">
      <c r="A419" s="63">
        <v>92212</v>
      </c>
      <c r="B419" s="64" t="s">
        <v>796</v>
      </c>
      <c r="C419" s="247" t="s">
        <v>797</v>
      </c>
      <c r="D419" s="194">
        <v>103.56</v>
      </c>
      <c r="E419" s="194">
        <v>0</v>
      </c>
      <c r="F419" s="45">
        <f t="shared" si="72"/>
        <v>0</v>
      </c>
    </row>
    <row r="420" spans="1:6" ht="12.75" customHeight="1" x14ac:dyDescent="0.2">
      <c r="A420" s="63">
        <v>92222</v>
      </c>
      <c r="B420" s="64" t="s">
        <v>798</v>
      </c>
      <c r="C420" s="247" t="s">
        <v>799</v>
      </c>
      <c r="D420" s="194">
        <v>0</v>
      </c>
      <c r="E420" s="194">
        <v>8565.15</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1012022.2599999999</v>
      </c>
      <c r="E422" s="60">
        <f>E6+E308</f>
        <v>1115114.0499999998</v>
      </c>
      <c r="F422" s="45">
        <f t="shared" si="72"/>
        <v>110.18671170335719</v>
      </c>
    </row>
    <row r="423" spans="1:6" ht="12.75" customHeight="1" x14ac:dyDescent="0.2">
      <c r="A423" s="63" t="s">
        <v>581</v>
      </c>
      <c r="B423" s="64" t="s">
        <v>804</v>
      </c>
      <c r="C423" s="247" t="s">
        <v>805</v>
      </c>
      <c r="D423" s="60">
        <f t="shared" ref="D423:E423" si="103">D299+D360</f>
        <v>1021060.49</v>
      </c>
      <c r="E423" s="60">
        <f t="shared" si="103"/>
        <v>1189053.2899999998</v>
      </c>
      <c r="F423" s="45">
        <f t="shared" si="72"/>
        <v>116.4527764657704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9038.2300000000978</v>
      </c>
      <c r="E425" s="60">
        <f t="shared" si="105"/>
        <v>73939.239999999991</v>
      </c>
      <c r="F425" s="45">
        <f t="shared" si="72"/>
        <v>818.07212252840657</v>
      </c>
    </row>
    <row r="426" spans="1:6" ht="12.75" customHeight="1" x14ac:dyDescent="0.2">
      <c r="A426" s="251" t="s">
        <v>810</v>
      </c>
      <c r="B426" s="183" t="s">
        <v>811</v>
      </c>
      <c r="C426" s="252" t="s">
        <v>812</v>
      </c>
      <c r="D426" s="60">
        <f t="shared" ref="D426:E426" si="106">IF(D302-D303+D419-D420&gt;=0,D302-D303+D419-D420,0)</f>
        <v>8444.9599999999991</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3786.83</v>
      </c>
      <c r="F427" s="45" t="str">
        <f t="shared" si="72"/>
        <v>-</v>
      </c>
    </row>
    <row r="428" spans="1:6" ht="24" x14ac:dyDescent="0.2">
      <c r="A428" s="249" t="s">
        <v>815</v>
      </c>
      <c r="B428" s="243" t="s">
        <v>816</v>
      </c>
      <c r="C428" s="250" t="s">
        <v>817</v>
      </c>
      <c r="D428" s="81">
        <f t="shared" ref="D428:E428" si="108">D304+D421</f>
        <v>1319.7</v>
      </c>
      <c r="E428" s="81">
        <f t="shared" si="108"/>
        <v>88594.46</v>
      </c>
      <c r="F428" s="61">
        <f t="shared" si="72"/>
        <v>6713.2272486171105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1012022.2599999999</v>
      </c>
      <c r="E643" s="60">
        <f>E422+E430</f>
        <v>1115114.0499999998</v>
      </c>
      <c r="F643" s="45">
        <f t="shared" si="109"/>
        <v>110.18671170335719</v>
      </c>
    </row>
    <row r="644" spans="1:6" ht="12.75" customHeight="1" x14ac:dyDescent="0.2">
      <c r="A644" s="63" t="s">
        <v>581</v>
      </c>
      <c r="B644" s="64" t="s">
        <v>1237</v>
      </c>
      <c r="C644" s="247" t="s">
        <v>1238</v>
      </c>
      <c r="D644" s="60">
        <f>D423+D535</f>
        <v>1021060.49</v>
      </c>
      <c r="E644" s="60">
        <f>E423+E535</f>
        <v>1189053.2899999998</v>
      </c>
      <c r="F644" s="45">
        <f t="shared" si="109"/>
        <v>116.4527764657704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9038.2300000000978</v>
      </c>
      <c r="E646" s="60">
        <f t="shared" si="164"/>
        <v>73939.239999999991</v>
      </c>
      <c r="F646" s="45">
        <f t="shared" si="109"/>
        <v>818.07212252840657</v>
      </c>
    </row>
    <row r="647" spans="1:6" ht="24" x14ac:dyDescent="0.2">
      <c r="A647" s="251" t="s">
        <v>1243</v>
      </c>
      <c r="B647" s="64" t="s">
        <v>1244</v>
      </c>
      <c r="C647" s="252" t="s">
        <v>1243</v>
      </c>
      <c r="D647" s="60">
        <f>IF(D426-D427+D641-D642&gt;=0,D426-D427+D641-D642,0)</f>
        <v>8444.9599999999991</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3786.83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593.27000000009866</v>
      </c>
      <c r="E650" s="60">
        <f t="shared" si="166"/>
        <v>77726.069999999992</v>
      </c>
      <c r="F650" s="45" t="str">
        <f t="shared" si="109"/>
        <v>&gt;&gt;100</v>
      </c>
    </row>
    <row r="651" spans="1:6" ht="24" x14ac:dyDescent="0.2">
      <c r="A651" s="249" t="s">
        <v>1251</v>
      </c>
      <c r="B651" s="184" t="s">
        <v>1252</v>
      </c>
      <c r="C651" s="250" t="s">
        <v>1251</v>
      </c>
      <c r="D651" s="196">
        <v>74801.240000000005</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11347.98</v>
      </c>
      <c r="E653" s="194">
        <v>12111.3</v>
      </c>
      <c r="F653" s="45">
        <f t="shared" ref="F653:F740" si="167">IF(D653&lt;&gt;0,IF(E653/D653&gt;=100,"&gt;&gt;100",E653/D653*100),"-")</f>
        <v>106.72648347987924</v>
      </c>
    </row>
    <row r="654" spans="1:6" ht="12.75" customHeight="1" x14ac:dyDescent="0.2">
      <c r="A654" s="63" t="s">
        <v>1256</v>
      </c>
      <c r="B654" s="64" t="s">
        <v>1257</v>
      </c>
      <c r="C654" s="247" t="s">
        <v>1256</v>
      </c>
      <c r="D654" s="194">
        <v>59592.160000000003</v>
      </c>
      <c r="E654" s="194">
        <v>76972.179999999993</v>
      </c>
      <c r="F654" s="45">
        <f t="shared" si="167"/>
        <v>129.16494384496212</v>
      </c>
    </row>
    <row r="655" spans="1:6" ht="12.75" customHeight="1" x14ac:dyDescent="0.2">
      <c r="A655" s="63" t="s">
        <v>1258</v>
      </c>
      <c r="B655" s="64" t="s">
        <v>1259</v>
      </c>
      <c r="C655" s="247" t="s">
        <v>1258</v>
      </c>
      <c r="D655" s="194">
        <v>58828.84</v>
      </c>
      <c r="E655" s="194">
        <v>42356.69</v>
      </c>
      <c r="F655" s="45">
        <f t="shared" si="167"/>
        <v>71.999872851478969</v>
      </c>
    </row>
    <row r="656" spans="1:6" ht="24" x14ac:dyDescent="0.2">
      <c r="A656" s="63">
        <v>11</v>
      </c>
      <c r="B656" s="64" t="s">
        <v>1260</v>
      </c>
      <c r="C656" s="247" t="s">
        <v>1261</v>
      </c>
      <c r="D656" s="60">
        <f t="shared" ref="D656:E656" si="168">+D653+D654-D655</f>
        <v>12111.300000000003</v>
      </c>
      <c r="E656" s="60">
        <f t="shared" si="168"/>
        <v>46726.789999999994</v>
      </c>
      <c r="F656" s="45">
        <f t="shared" si="167"/>
        <v>385.81151486628175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37</v>
      </c>
      <c r="E658" s="253">
        <v>39</v>
      </c>
      <c r="F658" s="45">
        <f t="shared" si="167"/>
        <v>105.40540540540539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30</v>
      </c>
      <c r="E660" s="253">
        <v>31</v>
      </c>
      <c r="F660" s="45">
        <f t="shared" si="167"/>
        <v>103.33333333333334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892991.71</v>
      </c>
      <c r="E683" s="192">
        <v>983261.19</v>
      </c>
      <c r="F683" s="71">
        <f t="shared" si="167"/>
        <v>110.10865823155289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754.69</v>
      </c>
      <c r="E685" s="194"/>
      <c r="F685" s="45">
        <f t="shared" si="167"/>
        <v>0</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25630.2</v>
      </c>
      <c r="E702" s="192">
        <v>3552.29</v>
      </c>
      <c r="F702" s="71">
        <f t="shared" si="167"/>
        <v>13.85978260021381</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1828.95</v>
      </c>
      <c r="E726" s="192">
        <v>5542.33</v>
      </c>
      <c r="F726" s="71">
        <f t="shared" si="167"/>
        <v>303.03343448426693</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2327.7199999999998</v>
      </c>
      <c r="E732" s="192"/>
      <c r="F732" s="71">
        <f t="shared" si="167"/>
        <v>0</v>
      </c>
    </row>
    <row r="733" spans="1:6" ht="12.75" customHeight="1" x14ac:dyDescent="0.2">
      <c r="A733" s="70">
        <v>31215</v>
      </c>
      <c r="B733" s="65" t="s">
        <v>1395</v>
      </c>
      <c r="C733" s="278" t="s">
        <v>1396</v>
      </c>
      <c r="D733" s="192">
        <v>882.88</v>
      </c>
      <c r="E733" s="192">
        <v>1765.76</v>
      </c>
      <c r="F733" s="71">
        <f t="shared" si="167"/>
        <v>200</v>
      </c>
    </row>
    <row r="734" spans="1:6" ht="12.75" customHeight="1" x14ac:dyDescent="0.2">
      <c r="A734" s="70">
        <v>32121</v>
      </c>
      <c r="B734" s="65" t="s">
        <v>1397</v>
      </c>
      <c r="C734" s="278" t="s">
        <v>1398</v>
      </c>
      <c r="D734" s="192">
        <v>12194.73</v>
      </c>
      <c r="E734" s="192">
        <v>13333.18</v>
      </c>
      <c r="F734" s="71">
        <f t="shared" si="167"/>
        <v>109.33559004586408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1720</v>
      </c>
      <c r="E736" s="194">
        <v>1274.1600000000001</v>
      </c>
      <c r="F736" s="45">
        <f t="shared" si="167"/>
        <v>74.079069767441865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1358.38</v>
      </c>
      <c r="E738" s="194">
        <v>2270.09</v>
      </c>
      <c r="F738" s="45">
        <f t="shared" si="167"/>
        <v>167.11744872568795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75.92</v>
      </c>
      <c r="E742" s="192">
        <v>20.7</v>
      </c>
      <c r="F742" s="71">
        <f t="shared" si="169"/>
        <v>27.265542676501582</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0</v>
      </c>
      <c r="E744" s="192">
        <v>2496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38.61</v>
      </c>
      <c r="E855" s="194">
        <v>29.19</v>
      </c>
      <c r="F855" s="45">
        <f t="shared" si="169"/>
        <v>75.602175602175606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402996.47000000003</v>
      </c>
      <c r="E6" s="180">
        <f t="shared" si="0"/>
        <v>429314.77</v>
      </c>
      <c r="F6" s="181">
        <f t="shared" ref="F6:F298" si="1">IF(D6&gt;0,IF(E6/D6&gt;=100,"&gt;&gt;100",E6/D6*100),"-")</f>
        <v>106.5306527374793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312735.01</v>
      </c>
      <c r="E7" s="79">
        <f t="shared" si="2"/>
        <v>288135.05000000005</v>
      </c>
      <c r="F7" s="71">
        <f t="shared" si="1"/>
        <v>92.133928337604431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312735.01</v>
      </c>
      <c r="E12" s="79">
        <f t="shared" si="3"/>
        <v>288135.05000000005</v>
      </c>
      <c r="F12" s="71">
        <f t="shared" si="1"/>
        <v>92.133928337604431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221113.65000000002</v>
      </c>
      <c r="E13" s="79">
        <f t="shared" si="4"/>
        <v>210364.02000000002</v>
      </c>
      <c r="F13" s="71">
        <f t="shared" si="1"/>
        <v>95.1384141141897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859970.42</v>
      </c>
      <c r="E15" s="192">
        <v>859970.42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638856.77</v>
      </c>
      <c r="E18" s="192">
        <v>649606.40000000002</v>
      </c>
      <c r="F18" s="71">
        <f t="shared" si="1"/>
        <v>101.68263537380999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48685.610000000015</v>
      </c>
      <c r="E19" s="79">
        <f t="shared" si="5"/>
        <v>48880.600000000006</v>
      </c>
      <c r="F19" s="71">
        <f t="shared" si="1"/>
        <v>100.40050848700466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179582.28</v>
      </c>
      <c r="E20" s="192">
        <v>193075.23</v>
      </c>
      <c r="F20" s="71">
        <f t="shared" si="1"/>
        <v>107.5135197080692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7395.72</v>
      </c>
      <c r="E21" s="192">
        <v>7395.72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15299.09</v>
      </c>
      <c r="E22" s="192">
        <v>13116.4</v>
      </c>
      <c r="F22" s="71">
        <f t="shared" si="1"/>
        <v>85.733203739568822</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256.32</v>
      </c>
      <c r="E23" s="192">
        <v>256.32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7276.67</v>
      </c>
      <c r="E25" s="192">
        <v>7276.67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25713.05</v>
      </c>
      <c r="E26" s="192">
        <v>26812.43</v>
      </c>
      <c r="F26" s="71">
        <f t="shared" si="1"/>
        <v>104.27557213166077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186837.52</v>
      </c>
      <c r="E28" s="192">
        <v>199052.17</v>
      </c>
      <c r="F28" s="71">
        <f t="shared" si="1"/>
        <v>106.53757874756636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42935.75</v>
      </c>
      <c r="E35" s="79">
        <f t="shared" si="7"/>
        <v>28890.43</v>
      </c>
      <c r="F35" s="71">
        <f t="shared" si="1"/>
        <v>67.287586684755709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74278.41</v>
      </c>
      <c r="E36" s="192">
        <v>72501.03</v>
      </c>
      <c r="F36" s="71">
        <f t="shared" si="1"/>
        <v>97.607137794145032</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31342.66</v>
      </c>
      <c r="E40" s="192">
        <v>43610.6</v>
      </c>
      <c r="F40" s="71">
        <f t="shared" si="1"/>
        <v>139.14134920265221</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1248.92</v>
      </c>
      <c r="E47" s="192">
        <v>1248.92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1248.92</v>
      </c>
      <c r="E50" s="192">
        <v>1248.92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18064.79</v>
      </c>
      <c r="E54" s="192">
        <v>18430.93</v>
      </c>
      <c r="F54" s="71">
        <f t="shared" si="1"/>
        <v>102.02681570059768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18064.79</v>
      </c>
      <c r="E55" s="192">
        <v>18430.93</v>
      </c>
      <c r="F55" s="71">
        <f t="shared" si="1"/>
        <v>102.02681570059768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90261.46</v>
      </c>
      <c r="E69" s="79">
        <f>E70+E82+E88+E119+E135+E147+E165+E171</f>
        <v>141179.72</v>
      </c>
      <c r="F69" s="71">
        <f t="shared" si="1"/>
        <v>156.41196142849893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12111.3</v>
      </c>
      <c r="E70" s="79">
        <f t="shared" si="12"/>
        <v>46726.79</v>
      </c>
      <c r="F70" s="71">
        <f t="shared" si="1"/>
        <v>385.81151486628193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12111.3</v>
      </c>
      <c r="E71" s="79">
        <f t="shared" si="13"/>
        <v>46726.79</v>
      </c>
      <c r="F71" s="71">
        <f t="shared" si="1"/>
        <v>385.81151486628193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12111.3</v>
      </c>
      <c r="E73" s="192">
        <v>46726.79</v>
      </c>
      <c r="F73" s="71">
        <f t="shared" si="1"/>
        <v>385.81151486628193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2029.22</v>
      </c>
      <c r="E82" s="79">
        <f>SUM(E83:E85)-E86+E87</f>
        <v>5858.47</v>
      </c>
      <c r="F82" s="71">
        <f t="shared" si="1"/>
        <v>288.70551246291683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17.95</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2029.22</v>
      </c>
      <c r="E87" s="192">
        <v>5840.52</v>
      </c>
      <c r="F87" s="71">
        <f t="shared" si="1"/>
        <v>287.82093612323945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1319.7</v>
      </c>
      <c r="E147" s="79">
        <f t="shared" si="24"/>
        <v>88594.459999999992</v>
      </c>
      <c r="F147" s="71">
        <f t="shared" si="1"/>
        <v>6713.2272486171087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84237.26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84237.26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480</v>
      </c>
      <c r="E160" s="192">
        <v>2640</v>
      </c>
      <c r="F160" s="71">
        <f t="shared" si="1"/>
        <v>550</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839.7</v>
      </c>
      <c r="E161" s="192">
        <v>1717.2</v>
      </c>
      <c r="F161" s="71">
        <f t="shared" si="1"/>
        <v>204.50160771704179</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74801.240000000005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74801.240000000005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402996.47</v>
      </c>
      <c r="E176" s="79">
        <f>E177+E251</f>
        <v>429314.7699999999</v>
      </c>
      <c r="F176" s="71">
        <f t="shared" si="1"/>
        <v>106.5306527374793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89535.03</v>
      </c>
      <c r="E177" s="79">
        <f>E178+E197+E203+E219+E247+E248</f>
        <v>130311.32999999999</v>
      </c>
      <c r="F177" s="71">
        <f t="shared" si="1"/>
        <v>145.54228663351091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87321.39</v>
      </c>
      <c r="E178" s="79">
        <f>SUM(E179:E181)+E185+E186+SUM(E194:E196)</f>
        <v>89269.819999999992</v>
      </c>
      <c r="F178" s="71">
        <f t="shared" si="1"/>
        <v>102.23133186496457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74633.240000000005</v>
      </c>
      <c r="E179" s="192">
        <v>85446.65</v>
      </c>
      <c r="F179" s="71">
        <f t="shared" si="1"/>
        <v>114.48873183048195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12672.95</v>
      </c>
      <c r="E180" s="192">
        <v>3806.42</v>
      </c>
      <c r="F180" s="71">
        <f t="shared" si="1"/>
        <v>30.035784880394857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15.2</v>
      </c>
      <c r="E181" s="79">
        <f t="shared" si="28"/>
        <v>16.75</v>
      </c>
      <c r="F181" s="71">
        <f t="shared" si="1"/>
        <v>110.19736842105263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15.2</v>
      </c>
      <c r="E184" s="192">
        <v>16.75</v>
      </c>
      <c r="F184" s="71">
        <f t="shared" si="1"/>
        <v>110.19736842105263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2213.64</v>
      </c>
      <c r="E247" s="192">
        <v>41041.51</v>
      </c>
      <c r="F247" s="71">
        <f>IF(D247&gt;0,IF(E247/D247&gt;=100,"&gt;&gt;100",E247/D247*100),"-")</f>
        <v>1854.028206935184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313461.44</v>
      </c>
      <c r="E251" s="79">
        <f>+E252+E255-E264+E274+E291</f>
        <v>299003.43999999994</v>
      </c>
      <c r="F251" s="71">
        <f t="shared" si="1"/>
        <v>95.387630453047095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312735.01</v>
      </c>
      <c r="E252" s="79">
        <f>E253-E254</f>
        <v>288135.05</v>
      </c>
      <c r="F252" s="71">
        <f t="shared" si="1"/>
        <v>92.133928337604402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312735.01</v>
      </c>
      <c r="E253" s="192">
        <v>288135.05</v>
      </c>
      <c r="F253" s="71">
        <f t="shared" si="1"/>
        <v>92.133928337604402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-593.26999999999953</v>
      </c>
      <c r="E255" s="79">
        <f>E256-E260</f>
        <v>-77726.070000000007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7971.88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7971.88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8565.15</v>
      </c>
      <c r="E260" s="79">
        <f>SUM(E261:E263)</f>
        <v>77726.070000000007</v>
      </c>
      <c r="F260" s="71">
        <f t="shared" si="1"/>
        <v>907.46887094796944</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63686.16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8565.15</v>
      </c>
      <c r="E262" s="192">
        <v>14039.91</v>
      </c>
      <c r="F262" s="71">
        <f t="shared" si="1"/>
        <v>163.91902068265006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1319.7</v>
      </c>
      <c r="E274" s="79">
        <f>SUM(E275:E277)+SUM(E286:E290)</f>
        <v>88594.459999999992</v>
      </c>
      <c r="F274" s="71">
        <f t="shared" si="1"/>
        <v>6713.2272486171087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84237.26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84237.26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480</v>
      </c>
      <c r="E287" s="192">
        <v>2640</v>
      </c>
      <c r="F287" s="71">
        <f t="shared" si="39"/>
        <v>550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839.7</v>
      </c>
      <c r="E288" s="192">
        <v>1717.2</v>
      </c>
      <c r="F288" s="71">
        <f t="shared" si="39"/>
        <v>204.50160771704179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87004.75</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87004.75</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1319.7</v>
      </c>
      <c r="E302" s="192">
        <v>88594.46</v>
      </c>
      <c r="F302" s="71">
        <f t="shared" si="43"/>
        <v>6713.2272486171105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88594.46</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2029.22</v>
      </c>
      <c r="E308" s="192">
        <v>5840.52</v>
      </c>
      <c r="F308" s="71">
        <f t="shared" si="43"/>
        <v>287.82093612323945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87321.39</v>
      </c>
      <c r="E336" s="192">
        <v>89269.82</v>
      </c>
      <c r="F336" s="71">
        <f t="shared" si="43"/>
        <v>102.2313318649646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36159.07</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184.42</v>
      </c>
      <c r="E379" s="192">
        <v>426.89</v>
      </c>
      <c r="F379" s="71">
        <f t="shared" si="44"/>
        <v>231.47706322524675</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2029.22</v>
      </c>
      <c r="E380" s="192">
        <v>4455.55</v>
      </c>
      <c r="F380" s="71">
        <f t="shared" si="44"/>
        <v>219.5695883147219</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78374.75</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8630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1021060.49</v>
      </c>
      <c r="E114" s="60">
        <f t="shared" si="22"/>
        <v>1189053.29</v>
      </c>
      <c r="F114" s="45">
        <f t="shared" si="1"/>
        <v>116.45277646577041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1021060.49</v>
      </c>
      <c r="E118" s="60">
        <f t="shared" si="24"/>
        <v>1189053.29</v>
      </c>
      <c r="F118" s="45">
        <f t="shared" si="1"/>
        <v>116.45277646577041</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1021060.49</v>
      </c>
      <c r="E120" s="194">
        <v>1189053.29</v>
      </c>
      <c r="F120" s="45">
        <f t="shared" si="1"/>
        <v>116.45277646577041</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1021060.49</v>
      </c>
      <c r="E141" s="81">
        <f t="shared" si="28"/>
        <v>1189053.29</v>
      </c>
      <c r="F141" s="61">
        <f t="shared" si="1"/>
        <v>116.45277646577041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9890.6299999999992</v>
      </c>
      <c r="E5" s="82">
        <f t="shared" si="0"/>
        <v>39780.44</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39780.44</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39780.44</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39780.44</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9890.6299999999992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9890.6299999999992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9890.6299999999992</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89535.03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1166981.24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48.12</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1114011.6599999999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988618.22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124246.18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263.07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29.19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855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5500.65</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47420.81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1126204.94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48.12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1112063.23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977804.81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133112.71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261.52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29.19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855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5500.65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8592.94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130311.33000000007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41041.51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41041.51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89269.82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89269.82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17290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Damir Ruzic</cp:lastModifiedBy>
  <cp:lastPrinted>2026-01-30T13:23:38Z</cp:lastPrinted>
  <dcterms:created xsi:type="dcterms:W3CDTF">2022-04-01T05:14:30Z</dcterms:created>
  <dcterms:modified xsi:type="dcterms:W3CDTF">2026-02-03T21:36:04Z</dcterms:modified>
</cp:coreProperties>
</file>