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ocuments\Financijski izvještaji 2024\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B309" i="9"/>
  <c r="F308" i="9"/>
  <c r="H307" i="9"/>
  <c r="E307" i="9" s="1"/>
  <c r="B307" i="9" s="1"/>
  <c r="G307" i="9"/>
  <c r="F307" i="9"/>
  <c r="H306" i="9"/>
  <c r="G306" i="9"/>
  <c r="F306" i="9"/>
  <c r="E306" i="9"/>
  <c r="B306" i="9" s="1"/>
  <c r="H305" i="9"/>
  <c r="E305" i="9" s="1"/>
  <c r="B305" i="9" s="1"/>
  <c r="G305" i="9"/>
  <c r="F305" i="9"/>
  <c r="H304" i="9"/>
  <c r="G304" i="9"/>
  <c r="F304" i="9"/>
  <c r="E304" i="9"/>
  <c r="B304" i="9" s="1"/>
  <c r="H303" i="9"/>
  <c r="G303" i="9"/>
  <c r="F303" i="9"/>
  <c r="H302" i="9"/>
  <c r="G302" i="9"/>
  <c r="F302" i="9"/>
  <c r="E302" i="9"/>
  <c r="B302" i="9" s="1"/>
  <c r="H301" i="9"/>
  <c r="E301" i="9" s="1"/>
  <c r="B301" i="9" s="1"/>
  <c r="G301" i="9"/>
  <c r="F301" i="9"/>
  <c r="H300" i="9"/>
  <c r="G300" i="9"/>
  <c r="F300" i="9"/>
  <c r="E300" i="9"/>
  <c r="B300" i="9" s="1"/>
  <c r="H299" i="9"/>
  <c r="E299" i="9" s="1"/>
  <c r="B299" i="9" s="1"/>
  <c r="G299" i="9"/>
  <c r="F299" i="9"/>
  <c r="H298" i="9"/>
  <c r="E298" i="9" s="1"/>
  <c r="B298" i="9" s="1"/>
  <c r="G298" i="9"/>
  <c r="F298" i="9"/>
  <c r="H297" i="9"/>
  <c r="E297" i="9" s="1"/>
  <c r="B297" i="9" s="1"/>
  <c r="G297" i="9"/>
  <c r="F297" i="9"/>
  <c r="H296" i="9"/>
  <c r="E296" i="9" s="1"/>
  <c r="B296" i="9" s="1"/>
  <c r="G296" i="9"/>
  <c r="F296" i="9"/>
  <c r="H295" i="9"/>
  <c r="E295" i="9" s="1"/>
  <c r="G295" i="9"/>
  <c r="F295" i="9"/>
  <c r="B295" i="9"/>
  <c r="H294" i="9"/>
  <c r="G294" i="9"/>
  <c r="F294" i="9"/>
  <c r="H293" i="9"/>
  <c r="G293" i="9"/>
  <c r="F293" i="9"/>
  <c r="H292" i="9"/>
  <c r="G292" i="9"/>
  <c r="F292" i="9"/>
  <c r="E292" i="9"/>
  <c r="B292" i="9" s="1"/>
  <c r="F291" i="9"/>
  <c r="F290" i="9"/>
  <c r="H289" i="9"/>
  <c r="E289" i="9" s="1"/>
  <c r="G289" i="9"/>
  <c r="F289" i="9"/>
  <c r="B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7" i="9" s="1"/>
  <c r="F278"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M225" i="9"/>
  <c r="L225" i="9"/>
  <c r="F225" i="9" s="1"/>
  <c r="E225" i="9"/>
  <c r="B225" i="9" s="1"/>
  <c r="M224" i="9"/>
  <c r="L224" i="9"/>
  <c r="F224" i="9"/>
  <c r="E224" i="9"/>
  <c r="B224" i="9"/>
  <c r="M223" i="9"/>
  <c r="L223" i="9"/>
  <c r="E223" i="9"/>
  <c r="M222" i="9"/>
  <c r="L222" i="9"/>
  <c r="F222" i="9"/>
  <c r="E222" i="9"/>
  <c r="B222" i="9"/>
  <c r="M221" i="9"/>
  <c r="L221" i="9"/>
  <c r="F221" i="9" s="1"/>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G114" i="9"/>
  <c r="F114" i="9"/>
  <c r="E114" i="9"/>
  <c r="B114" i="9"/>
  <c r="H113" i="9"/>
  <c r="G113" i="9"/>
  <c r="F113" i="9"/>
  <c r="E113" i="9"/>
  <c r="B113" i="9" s="1"/>
  <c r="H112" i="9"/>
  <c r="E112" i="9" s="1"/>
  <c r="B112" i="9" s="1"/>
  <c r="G112" i="9"/>
  <c r="F112" i="9"/>
  <c r="H111" i="9"/>
  <c r="G111" i="9"/>
  <c r="F111" i="9"/>
  <c r="E111" i="9"/>
  <c r="B111" i="9" s="1"/>
  <c r="H110" i="9"/>
  <c r="G110" i="9"/>
  <c r="F110" i="9"/>
  <c r="E110" i="9"/>
  <c r="B110" i="9"/>
  <c r="H109" i="9"/>
  <c r="G109" i="9"/>
  <c r="F109" i="9"/>
  <c r="E109" i="9"/>
  <c r="B109" i="9" s="1"/>
  <c r="H108" i="9"/>
  <c r="E108" i="9" s="1"/>
  <c r="B108" i="9" s="1"/>
  <c r="G108" i="9"/>
  <c r="F108" i="9"/>
  <c r="H107" i="9"/>
  <c r="G107" i="9"/>
  <c r="F107" i="9"/>
  <c r="E107" i="9"/>
  <c r="B107" i="9" s="1"/>
  <c r="H106" i="9"/>
  <c r="G106" i="9"/>
  <c r="F106" i="9"/>
  <c r="E106" i="9"/>
  <c r="B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G98" i="9"/>
  <c r="F98" i="9"/>
  <c r="E98" i="9"/>
  <c r="B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G90" i="9"/>
  <c r="F90" i="9"/>
  <c r="E90" i="9"/>
  <c r="B90" i="9"/>
  <c r="H89" i="9"/>
  <c r="G89" i="9"/>
  <c r="F89" i="9"/>
  <c r="E89" i="9"/>
  <c r="B89" i="9" s="1"/>
  <c r="H88" i="9"/>
  <c r="G88" i="9"/>
  <c r="F88" i="9"/>
  <c r="E88" i="9"/>
  <c r="B88" i="9"/>
  <c r="H87" i="9"/>
  <c r="G87" i="9"/>
  <c r="F87" i="9"/>
  <c r="E87" i="9"/>
  <c r="B87" i="9" s="1"/>
  <c r="H86" i="9"/>
  <c r="G86" i="9"/>
  <c r="F86" i="9"/>
  <c r="E86" i="9"/>
  <c r="B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G80" i="9"/>
  <c r="F80" i="9"/>
  <c r="E80" i="9"/>
  <c r="B80" i="9"/>
  <c r="H79" i="9"/>
  <c r="G79" i="9"/>
  <c r="F79" i="9"/>
  <c r="E79" i="9"/>
  <c r="B79" i="9" s="1"/>
  <c r="H78" i="9"/>
  <c r="E78" i="9" s="1"/>
  <c r="B78" i="9" s="1"/>
  <c r="G78" i="9"/>
  <c r="F78" i="9"/>
  <c r="H77" i="9"/>
  <c r="G77" i="9"/>
  <c r="F77" i="9"/>
  <c r="E77" i="9"/>
  <c r="B77" i="9" s="1"/>
  <c r="H76" i="9"/>
  <c r="G76" i="9"/>
  <c r="F76" i="9"/>
  <c r="E76" i="9"/>
  <c r="B76" i="9"/>
  <c r="H75" i="9"/>
  <c r="G75" i="9"/>
  <c r="F75" i="9"/>
  <c r="E75" i="9"/>
  <c r="B75" i="9" s="1"/>
  <c r="H74" i="9"/>
  <c r="G74" i="9"/>
  <c r="F74" i="9"/>
  <c r="E74" i="9"/>
  <c r="B74" i="9"/>
  <c r="H73" i="9"/>
  <c r="G73" i="9"/>
  <c r="F73" i="9"/>
  <c r="E73" i="9"/>
  <c r="B73" i="9" s="1"/>
  <c r="H72" i="9"/>
  <c r="E72" i="9" s="1"/>
  <c r="B72" i="9" s="1"/>
  <c r="G72" i="9"/>
  <c r="F72" i="9"/>
  <c r="H71" i="9"/>
  <c r="G71" i="9"/>
  <c r="F71" i="9"/>
  <c r="E71" i="9"/>
  <c r="B71" i="9" s="1"/>
  <c r="H70" i="9"/>
  <c r="E70" i="9" s="1"/>
  <c r="B70" i="9" s="1"/>
  <c r="G70" i="9"/>
  <c r="F70" i="9"/>
  <c r="H69" i="9"/>
  <c r="E69" i="9" s="1"/>
  <c r="B69" i="9" s="1"/>
  <c r="G69" i="9"/>
  <c r="F69" i="9"/>
  <c r="H68" i="9"/>
  <c r="G68" i="9"/>
  <c r="F68" i="9"/>
  <c r="E68" i="9"/>
  <c r="B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E62" i="9" s="1"/>
  <c r="B62" i="9" s="1"/>
  <c r="G62" i="9"/>
  <c r="F62" i="9"/>
  <c r="H61" i="9"/>
  <c r="G61" i="9"/>
  <c r="F61" i="9"/>
  <c r="E61" i="9"/>
  <c r="B61" i="9" s="1"/>
  <c r="H60" i="9"/>
  <c r="G60" i="9"/>
  <c r="F60" i="9"/>
  <c r="E60" i="9"/>
  <c r="B60" i="9" s="1"/>
  <c r="H59" i="9"/>
  <c r="G59" i="9"/>
  <c r="F59" i="9"/>
  <c r="E59" i="9"/>
  <c r="B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E34" i="9" s="1"/>
  <c r="B34" i="9" s="1"/>
  <c r="G34" i="9"/>
  <c r="F34" i="9"/>
  <c r="H33" i="9"/>
  <c r="G33" i="9"/>
  <c r="F33" i="9"/>
  <c r="H32" i="9"/>
  <c r="E32" i="9" s="1"/>
  <c r="B32" i="9" s="1"/>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I3" i="9"/>
  <c r="H3" i="9"/>
  <c r="G3" i="9"/>
  <c r="D101" i="8"/>
  <c r="D95" i="8"/>
  <c r="D90" i="8"/>
  <c r="D85" i="8"/>
  <c r="C1560" i="1" s="1"/>
  <c r="G1560" i="1" s="1"/>
  <c r="D80" i="8"/>
  <c r="D75" i="8"/>
  <c r="D70" i="8"/>
  <c r="D65" i="8"/>
  <c r="D60" i="8"/>
  <c r="D55" i="8"/>
  <c r="C1530" i="1" s="1"/>
  <c r="G1530" i="1" s="1"/>
  <c r="D50" i="8"/>
  <c r="D49" i="8"/>
  <c r="C1524" i="1" s="1"/>
  <c r="G1524" i="1" s="1"/>
  <c r="D44" i="8"/>
  <c r="D36" i="8"/>
  <c r="D26" i="8"/>
  <c r="D24" i="8" s="1"/>
  <c r="C1499" i="1" s="1"/>
  <c r="H1499" i="1" s="1"/>
  <c r="D18" i="8"/>
  <c r="D8" i="8"/>
  <c r="D6" i="8" s="1"/>
  <c r="E44" i="7"/>
  <c r="D44" i="7"/>
  <c r="E39" i="7"/>
  <c r="D39" i="7"/>
  <c r="E38" i="7"/>
  <c r="D38" i="7"/>
  <c r="E30" i="7"/>
  <c r="D30" i="7"/>
  <c r="E23" i="7"/>
  <c r="D23" i="7"/>
  <c r="E22" i="7"/>
  <c r="D22" i="7"/>
  <c r="E14" i="7"/>
  <c r="D14" i="7"/>
  <c r="E7" i="7"/>
  <c r="D1438" i="1" s="1"/>
  <c r="H1438" i="1" s="1"/>
  <c r="D7" i="7"/>
  <c r="E6" i="7"/>
  <c r="D1437" i="1" s="1"/>
  <c r="H1437" i="1" s="1"/>
  <c r="D6" i="7"/>
  <c r="E5" i="7"/>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1223" i="1" s="1"/>
  <c r="D246" i="5"/>
  <c r="D245" i="5" s="1"/>
  <c r="E245" i="5"/>
  <c r="D1222" i="1"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D177"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D78" i="5" s="1"/>
  <c r="E78" i="5"/>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D420" i="4" s="1"/>
  <c r="E418" i="4"/>
  <c r="D418" i="4"/>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D350"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E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E6"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C1563" i="1"/>
  <c r="H1563" i="1" s="1"/>
  <c r="C1562" i="1"/>
  <c r="G1562" i="1" s="1"/>
  <c r="C1561" i="1"/>
  <c r="H1561" i="1" s="1"/>
  <c r="G1559" i="1"/>
  <c r="C1559" i="1"/>
  <c r="H1559" i="1" s="1"/>
  <c r="C1558" i="1"/>
  <c r="G1558" i="1" s="1"/>
  <c r="G1557" i="1"/>
  <c r="C1557" i="1"/>
  <c r="H1557" i="1" s="1"/>
  <c r="C1556" i="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C1532" i="1"/>
  <c r="G1532" i="1" s="1"/>
  <c r="C1531" i="1"/>
  <c r="H1531" i="1" s="1"/>
  <c r="G1529" i="1"/>
  <c r="C1529" i="1"/>
  <c r="H1529" i="1" s="1"/>
  <c r="C1528" i="1"/>
  <c r="G1528" i="1" s="1"/>
  <c r="G1527" i="1"/>
  <c r="C1527" i="1"/>
  <c r="H1527" i="1" s="1"/>
  <c r="C1526" i="1"/>
  <c r="G1526" i="1" s="1"/>
  <c r="G1525" i="1"/>
  <c r="C1525" i="1"/>
  <c r="H1525" i="1" s="1"/>
  <c r="G1523" i="1"/>
  <c r="C1523" i="1"/>
  <c r="H1523" i="1" s="1"/>
  <c r="C1522" i="1"/>
  <c r="G1522" i="1" s="1"/>
  <c r="G1521" i="1"/>
  <c r="C1521" i="1"/>
  <c r="H1521" i="1" s="1"/>
  <c r="C1520" i="1"/>
  <c r="G1520" i="1" s="1"/>
  <c r="C1519" i="1"/>
  <c r="H1519" i="1" s="1"/>
  <c r="H1516" i="1"/>
  <c r="C1516" i="1"/>
  <c r="G1516" i="1" s="1"/>
  <c r="G1515" i="1"/>
  <c r="C1515" i="1"/>
  <c r="H1515" i="1" s="1"/>
  <c r="H1514" i="1"/>
  <c r="C1514" i="1"/>
  <c r="G1514" i="1" s="1"/>
  <c r="G1513" i="1"/>
  <c r="C1513" i="1"/>
  <c r="H1513" i="1" s="1"/>
  <c r="H1512" i="1"/>
  <c r="C1512" i="1"/>
  <c r="G1512" i="1" s="1"/>
  <c r="G1511" i="1"/>
  <c r="C1511" i="1"/>
  <c r="H1511" i="1" s="1"/>
  <c r="C1510" i="1"/>
  <c r="G1510" i="1" s="1"/>
  <c r="C1509" i="1"/>
  <c r="H1509" i="1" s="1"/>
  <c r="H1508" i="1"/>
  <c r="C1508" i="1"/>
  <c r="G1508" i="1" s="1"/>
  <c r="C1507" i="1"/>
  <c r="H1507" i="1" s="1"/>
  <c r="H1506" i="1"/>
  <c r="C1506" i="1"/>
  <c r="G1506" i="1" s="1"/>
  <c r="G1505" i="1"/>
  <c r="C1505" i="1"/>
  <c r="H1505" i="1" s="1"/>
  <c r="C1504" i="1"/>
  <c r="G1504" i="1" s="1"/>
  <c r="C1503" i="1"/>
  <c r="H1503" i="1" s="1"/>
  <c r="C1502" i="1"/>
  <c r="G1502" i="1" s="1"/>
  <c r="C1501" i="1"/>
  <c r="H1501" i="1" s="1"/>
  <c r="C1500" i="1"/>
  <c r="G1500" i="1" s="1"/>
  <c r="H1498" i="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C1489" i="1"/>
  <c r="H1489" i="1" s="1"/>
  <c r="C1488" i="1"/>
  <c r="G1488" i="1" s="1"/>
  <c r="G1487" i="1"/>
  <c r="C1487" i="1"/>
  <c r="H1487" i="1" s="1"/>
  <c r="C1486" i="1"/>
  <c r="G1486" i="1" s="1"/>
  <c r="C1485" i="1"/>
  <c r="H1485" i="1" s="1"/>
  <c r="C1484" i="1"/>
  <c r="G1484" i="1" s="1"/>
  <c r="C1483" i="1"/>
  <c r="H1483" i="1" s="1"/>
  <c r="C1482" i="1"/>
  <c r="G1482" i="1" s="1"/>
  <c r="C1481" i="1"/>
  <c r="H1481"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C1438" i="1"/>
  <c r="C1437" i="1"/>
  <c r="D1436" i="1"/>
  <c r="H1436" i="1" s="1"/>
  <c r="C1436" i="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D1414" i="1"/>
  <c r="C1414" i="1"/>
  <c r="G1414" i="1" s="1"/>
  <c r="D1413" i="1"/>
  <c r="H1413" i="1" s="1"/>
  <c r="C1413" i="1"/>
  <c r="D1412" i="1"/>
  <c r="C1412" i="1"/>
  <c r="G1412" i="1" s="1"/>
  <c r="D1411" i="1"/>
  <c r="H1411" i="1" s="1"/>
  <c r="C1411" i="1"/>
  <c r="H1410" i="1"/>
  <c r="D1410" i="1"/>
  <c r="C1410" i="1"/>
  <c r="G1410" i="1" s="1"/>
  <c r="D1409" i="1"/>
  <c r="H1409" i="1" s="1"/>
  <c r="C1409"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D1263" i="1"/>
  <c r="C1263" i="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D1234" i="1"/>
  <c r="C1234" i="1"/>
  <c r="G1234" i="1" s="1"/>
  <c r="D1233" i="1"/>
  <c r="C1233" i="1"/>
  <c r="G1233" i="1" s="1"/>
  <c r="D1232" i="1"/>
  <c r="C1232" i="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C1223" i="1"/>
  <c r="C1222" i="1"/>
  <c r="D1221" i="1"/>
  <c r="C1221" i="1"/>
  <c r="G1221" i="1" s="1"/>
  <c r="D1220" i="1"/>
  <c r="C1220" i="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C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C997" i="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D718" i="1"/>
  <c r="C718" i="1"/>
  <c r="H718" i="1" s="1"/>
  <c r="D717" i="1"/>
  <c r="C717" i="1"/>
  <c r="H717" i="1" s="1"/>
  <c r="D716" i="1"/>
  <c r="C716" i="1"/>
  <c r="H716" i="1" s="1"/>
  <c r="D715" i="1"/>
  <c r="C715" i="1"/>
  <c r="D714" i="1"/>
  <c r="C714" i="1"/>
  <c r="H714" i="1" s="1"/>
  <c r="D713" i="1"/>
  <c r="C713" i="1"/>
  <c r="D712" i="1"/>
  <c r="C712" i="1"/>
  <c r="H712" i="1" s="1"/>
  <c r="D711" i="1"/>
  <c r="C711" i="1"/>
  <c r="D710" i="1"/>
  <c r="C710" i="1"/>
  <c r="H710" i="1" s="1"/>
  <c r="D709" i="1"/>
  <c r="C709" i="1"/>
  <c r="D708" i="1"/>
  <c r="C708" i="1"/>
  <c r="H708" i="1" s="1"/>
  <c r="D707" i="1"/>
  <c r="C707" i="1"/>
  <c r="H707" i="1" s="1"/>
  <c r="D706" i="1"/>
  <c r="C706" i="1"/>
  <c r="H706" i="1" s="1"/>
  <c r="D705" i="1"/>
  <c r="C705" i="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D643" i="1"/>
  <c r="C643" i="1"/>
  <c r="D642" i="1"/>
  <c r="C642" i="1"/>
  <c r="D641" i="1"/>
  <c r="C641" i="1"/>
  <c r="C638" i="1"/>
  <c r="D637" i="1"/>
  <c r="C637" i="1"/>
  <c r="D632" i="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H508" i="1"/>
  <c r="D508" i="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H502" i="1"/>
  <c r="D502" i="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H482" i="1"/>
  <c r="D482" i="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H471" i="1"/>
  <c r="D471" i="1"/>
  <c r="C471" i="1"/>
  <c r="G471" i="1" s="1"/>
  <c r="D470" i="1"/>
  <c r="H470" i="1" s="1"/>
  <c r="C470" i="1"/>
  <c r="G470" i="1" s="1"/>
  <c r="D469" i="1"/>
  <c r="H469" i="1" s="1"/>
  <c r="C469" i="1"/>
  <c r="G469" i="1" s="1"/>
  <c r="D468" i="1"/>
  <c r="H468" i="1" s="1"/>
  <c r="C468" i="1"/>
  <c r="G468" i="1" s="1"/>
  <c r="H467" i="1"/>
  <c r="D467" i="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H458" i="1"/>
  <c r="D458" i="1"/>
  <c r="C458" i="1"/>
  <c r="G458" i="1" s="1"/>
  <c r="D457" i="1"/>
  <c r="H457" i="1" s="1"/>
  <c r="C457" i="1"/>
  <c r="G457" i="1" s="1"/>
  <c r="D456" i="1"/>
  <c r="H456" i="1" s="1"/>
  <c r="C456" i="1"/>
  <c r="G456" i="1" s="1"/>
  <c r="D455" i="1"/>
  <c r="H455" i="1" s="1"/>
  <c r="C455" i="1"/>
  <c r="G455" i="1" s="1"/>
  <c r="H454" i="1"/>
  <c r="D454" i="1"/>
  <c r="C454" i="1"/>
  <c r="G454" i="1" s="1"/>
  <c r="C453" i="1"/>
  <c r="D452" i="1"/>
  <c r="H452" i="1" s="1"/>
  <c r="C452" i="1"/>
  <c r="G452" i="1" s="1"/>
  <c r="D451" i="1"/>
  <c r="H451" i="1" s="1"/>
  <c r="C451" i="1"/>
  <c r="G451" i="1" s="1"/>
  <c r="D450" i="1"/>
  <c r="H450" i="1" s="1"/>
  <c r="C450" i="1"/>
  <c r="G450" i="1" s="1"/>
  <c r="D449" i="1"/>
  <c r="H449" i="1" s="1"/>
  <c r="C449" i="1"/>
  <c r="G449" i="1" s="1"/>
  <c r="H448" i="1"/>
  <c r="D448" i="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H433" i="1"/>
  <c r="D433" i="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H426" i="1"/>
  <c r="D426" i="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H418" i="1"/>
  <c r="D418" i="1"/>
  <c r="C418" i="1"/>
  <c r="G418" i="1" s="1"/>
  <c r="D417" i="1"/>
  <c r="H417" i="1" s="1"/>
  <c r="C417" i="1"/>
  <c r="G417" i="1" s="1"/>
  <c r="D416" i="1"/>
  <c r="H416" i="1" s="1"/>
  <c r="C416" i="1"/>
  <c r="G416" i="1" s="1"/>
  <c r="C415" i="1"/>
  <c r="C414" i="1"/>
  <c r="D413" i="1"/>
  <c r="H413" i="1" s="1"/>
  <c r="C413" i="1"/>
  <c r="D412" i="1"/>
  <c r="H412" i="1" s="1"/>
  <c r="C412" i="1"/>
  <c r="C411" i="1"/>
  <c r="D406" i="1"/>
  <c r="H406" i="1" s="1"/>
  <c r="C406" i="1"/>
  <c r="G406" i="1" s="1"/>
  <c r="D405" i="1"/>
  <c r="H405" i="1" s="1"/>
  <c r="C405" i="1"/>
  <c r="D404" i="1"/>
  <c r="H404" i="1" s="1"/>
  <c r="C404" i="1"/>
  <c r="D401" i="1"/>
  <c r="H401" i="1" s="1"/>
  <c r="C401" i="1"/>
  <c r="G401" i="1" s="1"/>
  <c r="D400" i="1"/>
  <c r="H400" i="1" s="1"/>
  <c r="C400" i="1"/>
  <c r="G400" i="1" s="1"/>
  <c r="H399" i="1"/>
  <c r="D399" i="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H393" i="1"/>
  <c r="D393" i="1"/>
  <c r="C393" i="1"/>
  <c r="G393" i="1" s="1"/>
  <c r="D392" i="1"/>
  <c r="H392" i="1" s="1"/>
  <c r="C392" i="1"/>
  <c r="G392" i="1" s="1"/>
  <c r="D391" i="1"/>
  <c r="H391" i="1" s="1"/>
  <c r="C391" i="1"/>
  <c r="G391" i="1" s="1"/>
  <c r="D390" i="1"/>
  <c r="H390" i="1" s="1"/>
  <c r="C390" i="1"/>
  <c r="G390" i="1" s="1"/>
  <c r="H389" i="1"/>
  <c r="D389" i="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H381" i="1"/>
  <c r="D381" i="1"/>
  <c r="C381" i="1"/>
  <c r="G381" i="1" s="1"/>
  <c r="D380" i="1"/>
  <c r="H380" i="1" s="1"/>
  <c r="C380" i="1"/>
  <c r="G380" i="1" s="1"/>
  <c r="D379" i="1"/>
  <c r="H379" i="1" s="1"/>
  <c r="C379" i="1"/>
  <c r="D378" i="1"/>
  <c r="H378" i="1" s="1"/>
  <c r="C378" i="1"/>
  <c r="D377" i="1"/>
  <c r="H377" i="1" s="1"/>
  <c r="C377" i="1"/>
  <c r="G377" i="1" s="1"/>
  <c r="D376" i="1"/>
  <c r="H376" i="1" s="1"/>
  <c r="C376" i="1"/>
  <c r="G376" i="1" s="1"/>
  <c r="D375" i="1"/>
  <c r="H375" i="1" s="1"/>
  <c r="C375" i="1"/>
  <c r="G375" i="1" s="1"/>
  <c r="D374" i="1"/>
  <c r="H374" i="1" s="1"/>
  <c r="C374" i="1"/>
  <c r="G374" i="1" s="1"/>
  <c r="D373" i="1"/>
  <c r="H373" i="1" s="1"/>
  <c r="C373" i="1"/>
  <c r="G373" i="1" s="1"/>
  <c r="H372" i="1"/>
  <c r="D372" i="1"/>
  <c r="C372" i="1"/>
  <c r="G372" i="1" s="1"/>
  <c r="D371" i="1"/>
  <c r="H371" i="1" s="1"/>
  <c r="C371" i="1"/>
  <c r="D370" i="1"/>
  <c r="H370" i="1" s="1"/>
  <c r="C370" i="1"/>
  <c r="G370" i="1" s="1"/>
  <c r="D369" i="1"/>
  <c r="H369" i="1" s="1"/>
  <c r="C369" i="1"/>
  <c r="G369" i="1" s="1"/>
  <c r="D368" i="1"/>
  <c r="H368" i="1" s="1"/>
  <c r="C368" i="1"/>
  <c r="G368" i="1" s="1"/>
  <c r="H367" i="1"/>
  <c r="D367" i="1"/>
  <c r="C367" i="1"/>
  <c r="G367" i="1" s="1"/>
  <c r="D366" i="1"/>
  <c r="H366" i="1" s="1"/>
  <c r="C366" i="1"/>
  <c r="G366" i="1" s="1"/>
  <c r="D365" i="1"/>
  <c r="H365" i="1" s="1"/>
  <c r="C365" i="1"/>
  <c r="G365" i="1" s="1"/>
  <c r="D364" i="1"/>
  <c r="H364" i="1" s="1"/>
  <c r="C364" i="1"/>
  <c r="D363" i="1"/>
  <c r="H363" i="1" s="1"/>
  <c r="C363" i="1"/>
  <c r="G363" i="1" s="1"/>
  <c r="H362" i="1"/>
  <c r="D362" i="1"/>
  <c r="C362" i="1"/>
  <c r="G362" i="1" s="1"/>
  <c r="D361" i="1"/>
  <c r="H361" i="1" s="1"/>
  <c r="C361" i="1"/>
  <c r="G361" i="1" s="1"/>
  <c r="D360" i="1"/>
  <c r="H360" i="1" s="1"/>
  <c r="C360" i="1"/>
  <c r="G360" i="1" s="1"/>
  <c r="D359" i="1"/>
  <c r="H359" i="1" s="1"/>
  <c r="C359" i="1"/>
  <c r="G359" i="1" s="1"/>
  <c r="D358" i="1"/>
  <c r="H358" i="1" s="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H351" i="1"/>
  <c r="D351" i="1"/>
  <c r="C351" i="1"/>
  <c r="G351" i="1" s="1"/>
  <c r="D350" i="1"/>
  <c r="H350" i="1" s="1"/>
  <c r="C350" i="1"/>
  <c r="G350" i="1" s="1"/>
  <c r="D349" i="1"/>
  <c r="H349" i="1" s="1"/>
  <c r="C349" i="1"/>
  <c r="G349" i="1" s="1"/>
  <c r="H348" i="1"/>
  <c r="D348" i="1"/>
  <c r="C348" i="1"/>
  <c r="G348" i="1" s="1"/>
  <c r="D347" i="1"/>
  <c r="H347" i="1" s="1"/>
  <c r="C347" i="1"/>
  <c r="G347" i="1" s="1"/>
  <c r="D346" i="1"/>
  <c r="H346" i="1" s="1"/>
  <c r="C346" i="1"/>
  <c r="G346" i="1" s="1"/>
  <c r="D345" i="1"/>
  <c r="H345" i="1" s="1"/>
  <c r="C345" i="1"/>
  <c r="D344" i="1"/>
  <c r="H344" i="1" s="1"/>
  <c r="C344" i="1"/>
  <c r="G344" i="1" s="1"/>
  <c r="D343" i="1"/>
  <c r="H343" i="1" s="1"/>
  <c r="C343" i="1"/>
  <c r="G343" i="1" s="1"/>
  <c r="H342" i="1"/>
  <c r="D342" i="1"/>
  <c r="C342" i="1"/>
  <c r="G342" i="1" s="1"/>
  <c r="D341" i="1"/>
  <c r="H341" i="1" s="1"/>
  <c r="C341" i="1"/>
  <c r="G341" i="1" s="1"/>
  <c r="D340" i="1"/>
  <c r="H340" i="1" s="1"/>
  <c r="C340" i="1"/>
  <c r="G340" i="1" s="1"/>
  <c r="D339" i="1"/>
  <c r="H339" i="1" s="1"/>
  <c r="C339" i="1"/>
  <c r="G339" i="1" s="1"/>
  <c r="D338" i="1"/>
  <c r="H338" i="1" s="1"/>
  <c r="C338" i="1"/>
  <c r="G338" i="1" s="1"/>
  <c r="H337" i="1"/>
  <c r="D337" i="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H330" i="1"/>
  <c r="D330" i="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H315" i="1"/>
  <c r="D315" i="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H306" i="1"/>
  <c r="D306" i="1"/>
  <c r="C306" i="1"/>
  <c r="G306" i="1" s="1"/>
  <c r="D305" i="1"/>
  <c r="H305" i="1" s="1"/>
  <c r="C305" i="1"/>
  <c r="G305" i="1" s="1"/>
  <c r="D304" i="1"/>
  <c r="H304" i="1" s="1"/>
  <c r="C304" i="1"/>
  <c r="G304" i="1" s="1"/>
  <c r="D303" i="1"/>
  <c r="H303" i="1" s="1"/>
  <c r="C303" i="1"/>
  <c r="G303" i="1" s="1"/>
  <c r="H302" i="1"/>
  <c r="D302" i="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H296" i="1"/>
  <c r="D296" i="1"/>
  <c r="C296" i="1"/>
  <c r="G296" i="1" s="1"/>
  <c r="D295" i="1"/>
  <c r="H295" i="1" s="1"/>
  <c r="C295" i="1"/>
  <c r="G295" i="1" s="1"/>
  <c r="D294" i="1"/>
  <c r="H294" i="1" s="1"/>
  <c r="C294" i="1"/>
  <c r="G294" i="1" s="1"/>
  <c r="D293" i="1"/>
  <c r="H293" i="1" s="1"/>
  <c r="C293" i="1"/>
  <c r="G293" i="1" s="1"/>
  <c r="H292" i="1"/>
  <c r="D292" i="1"/>
  <c r="C292" i="1"/>
  <c r="G292" i="1" s="1"/>
  <c r="D291" i="1"/>
  <c r="H291" i="1" s="1"/>
  <c r="C291" i="1"/>
  <c r="D290" i="1"/>
  <c r="H290" i="1" s="1"/>
  <c r="C290" i="1"/>
  <c r="G290" i="1" s="1"/>
  <c r="D289" i="1"/>
  <c r="H289" i="1" s="1"/>
  <c r="C289" i="1"/>
  <c r="D288" i="1"/>
  <c r="H288" i="1" s="1"/>
  <c r="C288" i="1"/>
  <c r="D284" i="1"/>
  <c r="H284" i="1" s="1"/>
  <c r="C284" i="1"/>
  <c r="H283" i="1"/>
  <c r="D283" i="1"/>
  <c r="C283" i="1"/>
  <c r="G283" i="1" s="1"/>
  <c r="D282" i="1"/>
  <c r="H282" i="1" s="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D262" i="1"/>
  <c r="H262" i="1" s="1"/>
  <c r="C262" i="1"/>
  <c r="D261" i="1"/>
  <c r="H261" i="1" s="1"/>
  <c r="C261" i="1"/>
  <c r="D260" i="1"/>
  <c r="H260" i="1" s="1"/>
  <c r="C260" i="1"/>
  <c r="G260" i="1" s="1"/>
  <c r="D259" i="1"/>
  <c r="H259" i="1" s="1"/>
  <c r="C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C248" i="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H220" i="1"/>
  <c r="D220" i="1"/>
  <c r="C220" i="1"/>
  <c r="G220"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H207" i="1" s="1"/>
  <c r="C207" i="1"/>
  <c r="D206" i="1"/>
  <c r="H206" i="1" s="1"/>
  <c r="C206" i="1"/>
  <c r="G206" i="1" s="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D192" i="1"/>
  <c r="H192" i="1" s="1"/>
  <c r="C192" i="1"/>
  <c r="D191" i="1"/>
  <c r="H191" i="1" s="1"/>
  <c r="C191" i="1"/>
  <c r="H190" i="1"/>
  <c r="D190" i="1"/>
  <c r="C190" i="1"/>
  <c r="G190" i="1" s="1"/>
  <c r="D189" i="1"/>
  <c r="H189" i="1" s="1"/>
  <c r="C189" i="1"/>
  <c r="H188" i="1"/>
  <c r="D188" i="1"/>
  <c r="C188" i="1"/>
  <c r="G188" i="1" s="1"/>
  <c r="D187" i="1"/>
  <c r="H187" i="1" s="1"/>
  <c r="C187" i="1"/>
  <c r="H186" i="1"/>
  <c r="D186" i="1"/>
  <c r="C186" i="1"/>
  <c r="G186" i="1" s="1"/>
  <c r="D185" i="1"/>
  <c r="H185" i="1" s="1"/>
  <c r="C185" i="1"/>
  <c r="D184" i="1"/>
  <c r="H184" i="1" s="1"/>
  <c r="C184" i="1"/>
  <c r="D183" i="1"/>
  <c r="H183" i="1" s="1"/>
  <c r="C183" i="1"/>
  <c r="D182" i="1"/>
  <c r="H182" i="1" s="1"/>
  <c r="C182" i="1"/>
  <c r="D181" i="1"/>
  <c r="H181" i="1" s="1"/>
  <c r="C181" i="1"/>
  <c r="H180" i="1"/>
  <c r="D180" i="1"/>
  <c r="C180" i="1"/>
  <c r="G180" i="1" s="1"/>
  <c r="D179" i="1"/>
  <c r="H179" i="1" s="1"/>
  <c r="C179" i="1"/>
  <c r="H178" i="1"/>
  <c r="D178" i="1"/>
  <c r="C178" i="1"/>
  <c r="G178" i="1" s="1"/>
  <c r="D177" i="1"/>
  <c r="H177" i="1" s="1"/>
  <c r="C177" i="1"/>
  <c r="H176" i="1"/>
  <c r="D176" i="1"/>
  <c r="C176" i="1"/>
  <c r="G176" i="1" s="1"/>
  <c r="D175" i="1"/>
  <c r="H175" i="1" s="1"/>
  <c r="C175" i="1"/>
  <c r="H174" i="1"/>
  <c r="D174" i="1"/>
  <c r="C174" i="1"/>
  <c r="G174" i="1" s="1"/>
  <c r="C173" i="1"/>
  <c r="D172" i="1"/>
  <c r="H172" i="1" s="1"/>
  <c r="C172" i="1"/>
  <c r="D171" i="1"/>
  <c r="H171" i="1" s="1"/>
  <c r="C171" i="1"/>
  <c r="D170" i="1"/>
  <c r="H170" i="1" s="1"/>
  <c r="C170" i="1"/>
  <c r="D169" i="1"/>
  <c r="H169" i="1" s="1"/>
  <c r="C169" i="1"/>
  <c r="D168" i="1"/>
  <c r="H168" i="1" s="1"/>
  <c r="C168" i="1"/>
  <c r="G168" i="1" s="1"/>
  <c r="D167" i="1"/>
  <c r="H167" i="1" s="1"/>
  <c r="C167" i="1"/>
  <c r="D166" i="1"/>
  <c r="H166" i="1" s="1"/>
  <c r="C166" i="1"/>
  <c r="D165" i="1"/>
  <c r="H165" i="1" s="1"/>
  <c r="C165" i="1"/>
  <c r="D164" i="1"/>
  <c r="H164" i="1" s="1"/>
  <c r="C164" i="1"/>
  <c r="D163" i="1"/>
  <c r="H163" i="1" s="1"/>
  <c r="C163" i="1"/>
  <c r="D162" i="1"/>
  <c r="H162" i="1" s="1"/>
  <c r="C162" i="1"/>
  <c r="G162" i="1" s="1"/>
  <c r="D161" i="1"/>
  <c r="H161" i="1" s="1"/>
  <c r="C161" i="1"/>
  <c r="H160" i="1"/>
  <c r="D160" i="1"/>
  <c r="C160" i="1"/>
  <c r="G160" i="1" s="1"/>
  <c r="C159" i="1"/>
  <c r="H158" i="1"/>
  <c r="D158" i="1"/>
  <c r="C158" i="1"/>
  <c r="G158" i="1" s="1"/>
  <c r="D157" i="1"/>
  <c r="H157" i="1" s="1"/>
  <c r="C157" i="1"/>
  <c r="H156" i="1"/>
  <c r="D156" i="1"/>
  <c r="C156" i="1"/>
  <c r="G156" i="1" s="1"/>
  <c r="D155" i="1"/>
  <c r="H155" i="1" s="1"/>
  <c r="C155" i="1"/>
  <c r="D154" i="1"/>
  <c r="H154" i="1" s="1"/>
  <c r="C154" i="1"/>
  <c r="G154" i="1" s="1"/>
  <c r="D153" i="1"/>
  <c r="H153" i="1" s="1"/>
  <c r="C153" i="1"/>
  <c r="H152" i="1"/>
  <c r="D152" i="1"/>
  <c r="C152" i="1"/>
  <c r="G152" i="1" s="1"/>
  <c r="D151" i="1"/>
  <c r="H151" i="1" s="1"/>
  <c r="C151" i="1"/>
  <c r="D150" i="1"/>
  <c r="H150" i="1" s="1"/>
  <c r="C150" i="1"/>
  <c r="D149" i="1"/>
  <c r="H149" i="1" s="1"/>
  <c r="C149" i="1"/>
  <c r="C148"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D135" i="1"/>
  <c r="H135" i="1" s="1"/>
  <c r="C135" i="1"/>
  <c r="D134" i="1"/>
  <c r="H134" i="1" s="1"/>
  <c r="C134" i="1"/>
  <c r="H133" i="1"/>
  <c r="D133" i="1"/>
  <c r="C133" i="1"/>
  <c r="G133" i="1" s="1"/>
  <c r="D132" i="1"/>
  <c r="H132" i="1" s="1"/>
  <c r="C132" i="1"/>
  <c r="D131" i="1"/>
  <c r="H131" i="1" s="1"/>
  <c r="C131" i="1"/>
  <c r="D130" i="1"/>
  <c r="H130" i="1" s="1"/>
  <c r="C130" i="1"/>
  <c r="H129" i="1"/>
  <c r="D129" i="1"/>
  <c r="C129" i="1"/>
  <c r="G129" i="1" s="1"/>
  <c r="D128" i="1"/>
  <c r="H128" i="1" s="1"/>
  <c r="C128" i="1"/>
  <c r="H127" i="1"/>
  <c r="D127" i="1"/>
  <c r="C127" i="1"/>
  <c r="G127" i="1" s="1"/>
  <c r="D126" i="1"/>
  <c r="H126" i="1" s="1"/>
  <c r="C126" i="1"/>
  <c r="D125" i="1"/>
  <c r="H125" i="1" s="1"/>
  <c r="C125" i="1"/>
  <c r="G125" i="1" s="1"/>
  <c r="D124" i="1"/>
  <c r="H124" i="1" s="1"/>
  <c r="C124" i="1"/>
  <c r="D123" i="1"/>
  <c r="H123" i="1" s="1"/>
  <c r="C123" i="1"/>
  <c r="D122" i="1"/>
  <c r="H122" i="1" s="1"/>
  <c r="C122" i="1"/>
  <c r="H121" i="1"/>
  <c r="D121" i="1"/>
  <c r="C121" i="1"/>
  <c r="G121" i="1" s="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D113" i="1"/>
  <c r="H113" i="1" s="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H102" i="1" s="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D81" i="1"/>
  <c r="H81" i="1" s="1"/>
  <c r="C81" i="1"/>
  <c r="D80" i="1"/>
  <c r="H80" i="1" s="1"/>
  <c r="C80" i="1"/>
  <c r="H79" i="1"/>
  <c r="D79" i="1"/>
  <c r="C79" i="1"/>
  <c r="G79" i="1" s="1"/>
  <c r="D78" i="1"/>
  <c r="H78" i="1" s="1"/>
  <c r="C78" i="1"/>
  <c r="H77" i="1"/>
  <c r="D77" i="1"/>
  <c r="C77" i="1"/>
  <c r="G77" i="1" s="1"/>
  <c r="D76" i="1"/>
  <c r="H76" i="1" s="1"/>
  <c r="C76" i="1"/>
  <c r="H75" i="1"/>
  <c r="D75" i="1"/>
  <c r="C75" i="1"/>
  <c r="G75" i="1" s="1"/>
  <c r="D74" i="1"/>
  <c r="H74" i="1" s="1"/>
  <c r="C74" i="1"/>
  <c r="H73" i="1"/>
  <c r="D73" i="1"/>
  <c r="C73" i="1"/>
  <c r="G73" i="1" s="1"/>
  <c r="D72" i="1"/>
  <c r="H72" i="1" s="1"/>
  <c r="C72" i="1"/>
  <c r="D71" i="1"/>
  <c r="H71" i="1" s="1"/>
  <c r="C71" i="1"/>
  <c r="G71" i="1" s="1"/>
  <c r="D70" i="1"/>
  <c r="H70" i="1" s="1"/>
  <c r="C70" i="1"/>
  <c r="H69" i="1"/>
  <c r="D69" i="1"/>
  <c r="C69" i="1"/>
  <c r="G69" i="1" s="1"/>
  <c r="D68" i="1"/>
  <c r="H68" i="1" s="1"/>
  <c r="C68" i="1"/>
  <c r="H67" i="1"/>
  <c r="D67" i="1"/>
  <c r="C67" i="1"/>
  <c r="G67" i="1" s="1"/>
  <c r="D66" i="1"/>
  <c r="H66" i="1" s="1"/>
  <c r="C66" i="1"/>
  <c r="D65" i="1"/>
  <c r="H65" i="1" s="1"/>
  <c r="C65" i="1"/>
  <c r="G65" i="1" s="1"/>
  <c r="D64" i="1"/>
  <c r="H64" i="1" s="1"/>
  <c r="C64" i="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H56" i="1" s="1"/>
  <c r="C56" i="1"/>
  <c r="H55" i="1"/>
  <c r="D55" i="1"/>
  <c r="C55" i="1"/>
  <c r="G55" i="1" s="1"/>
  <c r="D54" i="1"/>
  <c r="H54" i="1" s="1"/>
  <c r="C54" i="1"/>
  <c r="H53" i="1"/>
  <c r="D53" i="1"/>
  <c r="C53" i="1"/>
  <c r="G53" i="1" s="1"/>
  <c r="D52" i="1"/>
  <c r="H52" i="1" s="1"/>
  <c r="C52" i="1"/>
  <c r="H51" i="1"/>
  <c r="D51" i="1"/>
  <c r="C51" i="1"/>
  <c r="G51" i="1" s="1"/>
  <c r="D50" i="1"/>
  <c r="H50" i="1" s="1"/>
  <c r="C50" i="1"/>
  <c r="H49" i="1"/>
  <c r="D49" i="1"/>
  <c r="C49" i="1"/>
  <c r="G49" i="1" s="1"/>
  <c r="D48" i="1"/>
  <c r="H48" i="1" s="1"/>
  <c r="C48" i="1"/>
  <c r="H47" i="1"/>
  <c r="D47" i="1"/>
  <c r="C47" i="1"/>
  <c r="G47" i="1" s="1"/>
  <c r="D46" i="1"/>
  <c r="H46" i="1" s="1"/>
  <c r="C46" i="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H28" i="1" s="1"/>
  <c r="C28" i="1"/>
  <c r="H27" i="1"/>
  <c r="D27" i="1"/>
  <c r="C27" i="1"/>
  <c r="G27" i="1" s="1"/>
  <c r="D26" i="1"/>
  <c r="H26" i="1" s="1"/>
  <c r="C26" i="1"/>
  <c r="H25" i="1"/>
  <c r="D25" i="1"/>
  <c r="C25" i="1"/>
  <c r="G25" i="1" s="1"/>
  <c r="D24" i="1"/>
  <c r="H24" i="1" s="1"/>
  <c r="C24" i="1"/>
  <c r="H23" i="1"/>
  <c r="D23" i="1"/>
  <c r="C23" i="1"/>
  <c r="G23" i="1" s="1"/>
  <c r="D22" i="1"/>
  <c r="H22" i="1" s="1"/>
  <c r="C22" i="1"/>
  <c r="H21" i="1"/>
  <c r="D21" i="1"/>
  <c r="C21" i="1"/>
  <c r="G21" i="1" s="1"/>
  <c r="D20" i="1"/>
  <c r="H20" i="1" s="1"/>
  <c r="C20" i="1"/>
  <c r="H19" i="1"/>
  <c r="D19" i="1"/>
  <c r="C19" i="1"/>
  <c r="G19" i="1" s="1"/>
  <c r="D18" i="1"/>
  <c r="H18" i="1" s="1"/>
  <c r="C18" i="1"/>
  <c r="H17" i="1"/>
  <c r="D17" i="1"/>
  <c r="C17" i="1"/>
  <c r="G17" i="1" s="1"/>
  <c r="D16" i="1"/>
  <c r="H16" i="1" s="1"/>
  <c r="C16" i="1"/>
  <c r="H15" i="1"/>
  <c r="D15" i="1"/>
  <c r="C15" i="1"/>
  <c r="G15" i="1" s="1"/>
  <c r="D14" i="1"/>
  <c r="H14" i="1" s="1"/>
  <c r="C14" i="1"/>
  <c r="H13" i="1"/>
  <c r="D13" i="1"/>
  <c r="C13" i="1"/>
  <c r="G13" i="1" s="1"/>
  <c r="D12" i="1"/>
  <c r="H12" i="1" s="1"/>
  <c r="C12" i="1"/>
  <c r="H11" i="1"/>
  <c r="D11" i="1"/>
  <c r="C11" i="1"/>
  <c r="G11" i="1" s="1"/>
  <c r="D10" i="1"/>
  <c r="H10" i="1" s="1"/>
  <c r="C10" i="1"/>
  <c r="H9" i="1"/>
  <c r="D9" i="1"/>
  <c r="C9" i="1"/>
  <c r="G9" i="1" s="1"/>
  <c r="D8" i="1"/>
  <c r="H8" i="1" s="1"/>
  <c r="C8" i="1"/>
  <c r="H7" i="1"/>
  <c r="D7" i="1"/>
  <c r="C7" i="1"/>
  <c r="G7" i="1" s="1"/>
  <c r="D6" i="1"/>
  <c r="H6" i="1" s="1"/>
  <c r="C6" i="1"/>
  <c r="H5" i="1"/>
  <c r="D5" i="1"/>
  <c r="C5" i="1"/>
  <c r="G5" i="1" s="1"/>
  <c r="D4" i="1"/>
  <c r="H4" i="1" s="1"/>
  <c r="C4" i="1"/>
  <c r="H3" i="1"/>
  <c r="D3" i="1"/>
  <c r="C3" i="1"/>
  <c r="G3" i="1" s="1"/>
  <c r="D2" i="1"/>
  <c r="G1531" i="1" l="1"/>
  <c r="H632" i="1"/>
  <c r="H631" i="1"/>
  <c r="G1222" i="1"/>
  <c r="G1223" i="1"/>
  <c r="G405" i="1"/>
  <c r="G289" i="1"/>
  <c r="D411" i="1"/>
  <c r="H411" i="1" s="1"/>
  <c r="G412" i="1"/>
  <c r="E275" i="9"/>
  <c r="B275" i="9" s="1"/>
  <c r="G1438" i="1"/>
  <c r="G1436" i="1"/>
  <c r="G316" i="9"/>
  <c r="E316" i="9" s="1"/>
  <c r="E315" i="9" s="1"/>
  <c r="I10" i="3" s="1"/>
  <c r="G1563" i="1"/>
  <c r="G1561" i="1"/>
  <c r="H1532" i="1"/>
  <c r="D43" i="8"/>
  <c r="C1518" i="1" s="1"/>
  <c r="G1519" i="1"/>
  <c r="H1510" i="1"/>
  <c r="G1509" i="1"/>
  <c r="G1507" i="1"/>
  <c r="H1504" i="1"/>
  <c r="G1503" i="1"/>
  <c r="G1501" i="1"/>
  <c r="H1502" i="1"/>
  <c r="G1499" i="1"/>
  <c r="H1500" i="1"/>
  <c r="G1491" i="1"/>
  <c r="G1489" i="1"/>
  <c r="G1485" i="1"/>
  <c r="G1483" i="1"/>
  <c r="G1481" i="1"/>
  <c r="E294" i="9"/>
  <c r="B294" i="9" s="1"/>
  <c r="H1422" i="1"/>
  <c r="F114" i="6"/>
  <c r="F118" i="6"/>
  <c r="H1408" i="1"/>
  <c r="H1412" i="1"/>
  <c r="H1414" i="1"/>
  <c r="E33" i="9"/>
  <c r="B33" i="9" s="1"/>
  <c r="F215" i="9"/>
  <c r="E288" i="9"/>
  <c r="B288" i="9" s="1"/>
  <c r="H821" i="1"/>
  <c r="H719" i="1"/>
  <c r="H715" i="1"/>
  <c r="H713" i="1"/>
  <c r="F219" i="9"/>
  <c r="H711" i="1"/>
  <c r="H709" i="1"/>
  <c r="H705" i="1"/>
  <c r="H687" i="1"/>
  <c r="H668" i="1"/>
  <c r="H644" i="1"/>
  <c r="H643" i="1"/>
  <c r="F652" i="4"/>
  <c r="H642" i="1"/>
  <c r="H645" i="1"/>
  <c r="H641" i="1"/>
  <c r="G404" i="1"/>
  <c r="G378" i="1"/>
  <c r="G379" i="1"/>
  <c r="G371" i="1"/>
  <c r="E407" i="4"/>
  <c r="D402" i="1" s="1"/>
  <c r="F369" i="4"/>
  <c r="G345" i="1"/>
  <c r="G358" i="1"/>
  <c r="G364" i="1"/>
  <c r="G307" i="1"/>
  <c r="G291" i="1"/>
  <c r="G413" i="1"/>
  <c r="F418" i="4"/>
  <c r="G288" i="1"/>
  <c r="H637" i="1"/>
  <c r="E644" i="4"/>
  <c r="D638" i="1" s="1"/>
  <c r="H638" i="1" s="1"/>
  <c r="F263" i="4"/>
  <c r="G262" i="1"/>
  <c r="E252" i="4"/>
  <c r="D248" i="1" s="1"/>
  <c r="H248" i="1" s="1"/>
  <c r="F259" i="4"/>
  <c r="G192" i="1"/>
  <c r="G184" i="1"/>
  <c r="F223" i="9"/>
  <c r="F188" i="4"/>
  <c r="B223" i="9"/>
  <c r="G182" i="1"/>
  <c r="B221" i="9"/>
  <c r="D173" i="1"/>
  <c r="H173" i="1" s="1"/>
  <c r="F177" i="4"/>
  <c r="G172" i="1"/>
  <c r="G170" i="1"/>
  <c r="F169" i="4"/>
  <c r="G166" i="1"/>
  <c r="G164" i="1"/>
  <c r="F163" i="4"/>
  <c r="E152" i="4"/>
  <c r="F159" i="4"/>
  <c r="G150" i="1"/>
  <c r="G135" i="1"/>
  <c r="F133" i="4"/>
  <c r="G131" i="1"/>
  <c r="F128" i="4"/>
  <c r="G123" i="1"/>
  <c r="F125" i="4"/>
  <c r="F217" i="9"/>
  <c r="B217" i="9" s="1"/>
  <c r="G81" i="1"/>
  <c r="F83" i="4"/>
  <c r="E27" i="9"/>
  <c r="B27" i="9" s="1"/>
  <c r="E287" i="9"/>
  <c r="B287" i="9" s="1"/>
  <c r="E303" i="9"/>
  <c r="B303" i="9" s="1"/>
  <c r="G1264" i="1"/>
  <c r="G1263" i="1"/>
  <c r="E286" i="9"/>
  <c r="B286" i="9" s="1"/>
  <c r="C1235" i="1"/>
  <c r="G1235" i="1" s="1"/>
  <c r="G1232" i="1"/>
  <c r="E237" i="5"/>
  <c r="F245" i="5"/>
  <c r="E282" i="9"/>
  <c r="B282" i="9" s="1"/>
  <c r="F239" i="5"/>
  <c r="D238" i="5"/>
  <c r="E293" i="9"/>
  <c r="B293" i="9" s="1"/>
  <c r="E291" i="9"/>
  <c r="B291" i="9" s="1"/>
  <c r="F78" i="5"/>
  <c r="F70" i="5"/>
  <c r="H1023" i="1"/>
  <c r="H1013" i="1"/>
  <c r="F35" i="5"/>
  <c r="D997" i="1"/>
  <c r="H997" i="1" s="1"/>
  <c r="E7" i="5"/>
  <c r="F19" i="5"/>
  <c r="D12" i="5"/>
  <c r="C990" i="1" s="1"/>
  <c r="H990" i="1" s="1"/>
  <c r="G284"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59" i="1"/>
  <c r="G161" i="1"/>
  <c r="G163" i="1"/>
  <c r="G165" i="1"/>
  <c r="G167" i="1"/>
  <c r="G169" i="1"/>
  <c r="G171"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520" i="1"/>
  <c r="G524" i="1"/>
  <c r="G528" i="1"/>
  <c r="G532" i="1"/>
  <c r="G536" i="1"/>
  <c r="G540" i="1"/>
  <c r="G544" i="1"/>
  <c r="G548" i="1"/>
  <c r="G552" i="1"/>
  <c r="G556" i="1"/>
  <c r="G560" i="1"/>
  <c r="G564" i="1"/>
  <c r="G568" i="1"/>
  <c r="H519"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22" i="1"/>
  <c r="G526" i="1"/>
  <c r="G530" i="1"/>
  <c r="G534" i="1"/>
  <c r="G538" i="1"/>
  <c r="G542" i="1"/>
  <c r="G546" i="1"/>
  <c r="G550" i="1"/>
  <c r="G554" i="1"/>
  <c r="G558" i="1"/>
  <c r="G562" i="1"/>
  <c r="G566" i="1"/>
  <c r="G570" i="1"/>
  <c r="G572"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H1220"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7" i="1"/>
  <c r="G1219"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G1389" i="1"/>
  <c r="G1391" i="1"/>
  <c r="G1393" i="1"/>
  <c r="G1395" i="1"/>
  <c r="G1397" i="1"/>
  <c r="G1399" i="1"/>
  <c r="G1401" i="1"/>
  <c r="G1403" i="1"/>
  <c r="G1405" i="1"/>
  <c r="G1407" i="1"/>
  <c r="G1409" i="1"/>
  <c r="G1411" i="1"/>
  <c r="G1413" i="1"/>
  <c r="G1415" i="1"/>
  <c r="G1417" i="1"/>
  <c r="G1419" i="1"/>
  <c r="G1421" i="1"/>
  <c r="G1424" i="1"/>
  <c r="G1426" i="1"/>
  <c r="G1428" i="1"/>
  <c r="G1430" i="1"/>
  <c r="G1432" i="1"/>
  <c r="G1434" i="1"/>
  <c r="G1437" i="1"/>
  <c r="G1439" i="1"/>
  <c r="H1439" i="1"/>
  <c r="G1440" i="1"/>
  <c r="H1440" i="1"/>
  <c r="G1441" i="1"/>
  <c r="H1441" i="1"/>
  <c r="G1442" i="1"/>
  <c r="H1442" i="1"/>
  <c r="G1443" i="1"/>
  <c r="H1443" i="1"/>
  <c r="G1444" i="1"/>
  <c r="H1444" i="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2" i="1"/>
  <c r="H1484" i="1"/>
  <c r="H1486" i="1"/>
  <c r="H1488" i="1"/>
  <c r="H1490" i="1"/>
  <c r="H1492" i="1"/>
  <c r="H1494" i="1"/>
  <c r="H1496" i="1"/>
  <c r="G1556" i="1"/>
  <c r="H1556" i="1"/>
  <c r="F7" i="4"/>
  <c r="D6" i="4"/>
  <c r="F350" i="4"/>
  <c r="D408" i="4"/>
  <c r="E408" i="4"/>
  <c r="D403" i="1" s="1"/>
  <c r="G1299" i="1"/>
  <c r="H138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20" i="1"/>
  <c r="H1522" i="1"/>
  <c r="H1524" i="1"/>
  <c r="H1526" i="1"/>
  <c r="H1528" i="1"/>
  <c r="H1530" i="1"/>
  <c r="E412" i="4"/>
  <c r="I16" i="3"/>
  <c r="F298" i="4"/>
  <c r="D407" i="4"/>
  <c r="H1558" i="1"/>
  <c r="H1560" i="1"/>
  <c r="H1562" i="1"/>
  <c r="H1564" i="1"/>
  <c r="H1566" i="1"/>
  <c r="H1568" i="1"/>
  <c r="H1570" i="1"/>
  <c r="H1572" i="1"/>
  <c r="H1574" i="1"/>
  <c r="H1576" i="1"/>
  <c r="H1578" i="1"/>
  <c r="H1580" i="1"/>
  <c r="F8" i="4"/>
  <c r="F134" i="4"/>
  <c r="F140" i="4"/>
  <c r="G21" i="9"/>
  <c r="H21" i="9"/>
  <c r="F152" i="4"/>
  <c r="F164" i="4"/>
  <c r="F216" i="4"/>
  <c r="F264" i="4"/>
  <c r="F299" i="4"/>
  <c r="F345" i="4"/>
  <c r="F351" i="4"/>
  <c r="F397" i="4"/>
  <c r="F420" i="4"/>
  <c r="D635" i="4"/>
  <c r="D636" i="4"/>
  <c r="F528" i="4"/>
  <c r="D7" i="5"/>
  <c r="D42" i="8"/>
  <c r="G313" i="9" s="1"/>
  <c r="E313" i="9" s="1"/>
  <c r="G1445" i="1"/>
  <c r="D151" i="4"/>
  <c r="F643" i="4"/>
  <c r="F416" i="4"/>
  <c r="F421" i="4"/>
  <c r="E421" i="4"/>
  <c r="E459" i="4"/>
  <c r="D453" i="1" s="1"/>
  <c r="H453" i="1" s="1"/>
  <c r="G308" i="9"/>
  <c r="E308" i="9" s="1"/>
  <c r="B308" i="9" s="1"/>
  <c r="F177" i="5"/>
  <c r="D176" i="5"/>
  <c r="F473" i="4"/>
  <c r="F485" i="4"/>
  <c r="F529" i="4"/>
  <c r="F581" i="4"/>
  <c r="F603" i="4"/>
  <c r="F13" i="5"/>
  <c r="F69" i="5"/>
  <c r="F79" i="5"/>
  <c r="F119" i="5"/>
  <c r="F135" i="5"/>
  <c r="F149" i="5"/>
  <c r="F180" i="5"/>
  <c r="E310" i="9"/>
  <c r="B310" i="9" s="1"/>
  <c r="F190" i="5"/>
  <c r="E311" i="9"/>
  <c r="B311" i="9" s="1"/>
  <c r="F206" i="5"/>
  <c r="F238" i="5"/>
  <c r="F246" i="5"/>
  <c r="F5" i="6"/>
  <c r="F115" i="6"/>
  <c r="D129" i="6"/>
  <c r="D141" i="6"/>
  <c r="G281" i="9"/>
  <c r="E281" i="9" s="1"/>
  <c r="B281" i="9" s="1"/>
  <c r="G280" i="9"/>
  <c r="E280" i="9" s="1"/>
  <c r="B280" i="9" s="1"/>
  <c r="G279" i="9"/>
  <c r="E279" i="9" s="1"/>
  <c r="B279" i="9" s="1"/>
  <c r="M213" i="9"/>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3" i="9"/>
  <c r="E193" i="9" s="1"/>
  <c r="B193" i="9" s="1"/>
  <c r="L192" i="9"/>
  <c r="F192" i="9" s="1"/>
  <c r="G166" i="9"/>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F417" i="4"/>
  <c r="E87" i="5"/>
  <c r="D1065" i="1" s="1"/>
  <c r="G1065" i="1" s="1"/>
  <c r="E290" i="9"/>
  <c r="B290" i="9" s="1"/>
  <c r="F88" i="5"/>
  <c r="D146" i="5"/>
  <c r="E176" i="5"/>
  <c r="B316" i="9"/>
  <c r="B215" i="9"/>
  <c r="B219" i="9"/>
  <c r="B245" i="9"/>
  <c r="B247" i="9"/>
  <c r="B249" i="9"/>
  <c r="B251" i="9"/>
  <c r="B253" i="9"/>
  <c r="B255" i="9"/>
  <c r="B257" i="9"/>
  <c r="B259" i="9"/>
  <c r="B261" i="9"/>
  <c r="B263" i="9"/>
  <c r="B265" i="9"/>
  <c r="B267" i="9"/>
  <c r="B269" i="9"/>
  <c r="H19" i="9" l="1"/>
  <c r="E19" i="9" s="1"/>
  <c r="B19" i="9" s="1"/>
  <c r="G411" i="1"/>
  <c r="F213" i="9"/>
  <c r="B213" i="9" s="1"/>
  <c r="E21" i="9"/>
  <c r="I35" i="3"/>
  <c r="G1518" i="1"/>
  <c r="H1518" i="1"/>
  <c r="G638" i="1"/>
  <c r="F252" i="4"/>
  <c r="G248" i="1"/>
  <c r="G173" i="1"/>
  <c r="E151" i="4"/>
  <c r="F151" i="4" s="1"/>
  <c r="D148" i="1"/>
  <c r="I23" i="3"/>
  <c r="D1214" i="1"/>
  <c r="D237" i="5"/>
  <c r="C1215" i="1"/>
  <c r="F12" i="5"/>
  <c r="G990" i="1"/>
  <c r="I20" i="3"/>
  <c r="D985" i="1"/>
  <c r="B313" i="9"/>
  <c r="F146" i="5"/>
  <c r="C1124" i="1"/>
  <c r="E166" i="9"/>
  <c r="B166" i="9" s="1"/>
  <c r="F141" i="6"/>
  <c r="C1435" i="1"/>
  <c r="H28" i="3"/>
  <c r="G318" i="9"/>
  <c r="E318" i="9" s="1"/>
  <c r="E420" i="4"/>
  <c r="D415" i="1"/>
  <c r="D289" i="4"/>
  <c r="H17" i="3"/>
  <c r="C147" i="1"/>
  <c r="D68" i="5"/>
  <c r="D6" i="5" s="1"/>
  <c r="F635" i="4"/>
  <c r="C629" i="1"/>
  <c r="I1478" i="1"/>
  <c r="I1476" i="1"/>
  <c r="I1459" i="1"/>
  <c r="I1457" i="1"/>
  <c r="I1455" i="1"/>
  <c r="I1452" i="1"/>
  <c r="I1450" i="1"/>
  <c r="I1448" i="1"/>
  <c r="I1446" i="1"/>
  <c r="H1065" i="1"/>
  <c r="E175" i="5"/>
  <c r="D1152" i="1" s="1"/>
  <c r="I22" i="3"/>
  <c r="D1153" i="1"/>
  <c r="F129" i="6"/>
  <c r="C1423" i="1"/>
  <c r="D175" i="5"/>
  <c r="F176" i="5"/>
  <c r="H22" i="3"/>
  <c r="C1153" i="1"/>
  <c r="K1451" i="9"/>
  <c r="G314" i="9"/>
  <c r="E314" i="9" s="1"/>
  <c r="B314" i="9" s="1"/>
  <c r="I34" i="3"/>
  <c r="C1517" i="1"/>
  <c r="E68" i="5"/>
  <c r="F7" i="5"/>
  <c r="H20" i="3"/>
  <c r="C985" i="1"/>
  <c r="F636" i="4"/>
  <c r="C630" i="1"/>
  <c r="B21" i="9"/>
  <c r="F407" i="4"/>
  <c r="C402" i="1"/>
  <c r="E639" i="4"/>
  <c r="D407" i="1"/>
  <c r="F408" i="4"/>
  <c r="C403" i="1"/>
  <c r="D412" i="4"/>
  <c r="D290" i="4"/>
  <c r="F6" i="4"/>
  <c r="H16" i="3"/>
  <c r="C2" i="1"/>
  <c r="I1473" i="1"/>
  <c r="I1471" i="1"/>
  <c r="I1468" i="1"/>
  <c r="I1466" i="1"/>
  <c r="I1464" i="1"/>
  <c r="I1462" i="1"/>
  <c r="I1444" i="1"/>
  <c r="I1443" i="1"/>
  <c r="I1442" i="1"/>
  <c r="I1441" i="1"/>
  <c r="I1440" i="1"/>
  <c r="I1439" i="1"/>
  <c r="G453" i="1"/>
  <c r="H148" i="1" l="1"/>
  <c r="G148" i="1"/>
  <c r="D147" i="1"/>
  <c r="G147" i="1" s="1"/>
  <c r="E289" i="4"/>
  <c r="F289" i="4" s="1"/>
  <c r="I17" i="3"/>
  <c r="H1215" i="1"/>
  <c r="G1215" i="1"/>
  <c r="F237" i="5"/>
  <c r="H23" i="3"/>
  <c r="C1214" i="1"/>
  <c r="C286" i="1"/>
  <c r="H1517" i="1"/>
  <c r="G1517" i="1"/>
  <c r="H11" i="3"/>
  <c r="H1153" i="1"/>
  <c r="G1153" i="1"/>
  <c r="G1423" i="1"/>
  <c r="H1423" i="1"/>
  <c r="H9" i="3"/>
  <c r="H415" i="1"/>
  <c r="G415" i="1"/>
  <c r="B318" i="9"/>
  <c r="E317" i="9"/>
  <c r="G1435" i="1"/>
  <c r="H1435" i="1"/>
  <c r="H1124" i="1"/>
  <c r="G1124" i="1"/>
  <c r="E312" i="9"/>
  <c r="G278" i="9"/>
  <c r="C984" i="1"/>
  <c r="G2" i="1"/>
  <c r="H2" i="1"/>
  <c r="D639" i="4"/>
  <c r="D414" i="4"/>
  <c r="F412" i="4"/>
  <c r="C407" i="1"/>
  <c r="G403" i="1"/>
  <c r="H403" i="1"/>
  <c r="D633" i="1"/>
  <c r="H402" i="1"/>
  <c r="G402" i="1"/>
  <c r="G630" i="1"/>
  <c r="H985" i="1"/>
  <c r="G985" i="1"/>
  <c r="I21" i="3"/>
  <c r="D1046" i="1"/>
  <c r="E6" i="5"/>
  <c r="F175" i="5"/>
  <c r="C1152" i="1"/>
  <c r="H629" i="1"/>
  <c r="F68" i="5"/>
  <c r="H21" i="3"/>
  <c r="C1046" i="1"/>
  <c r="D413" i="4"/>
  <c r="D291" i="4"/>
  <c r="C285" i="1"/>
  <c r="E635" i="4"/>
  <c r="D629" i="1" s="1"/>
  <c r="G629" i="1" s="1"/>
  <c r="D414" i="1"/>
  <c r="E636" i="4"/>
  <c r="D630" i="1" s="1"/>
  <c r="H630" i="1" s="1"/>
  <c r="H147" i="1" l="1"/>
  <c r="E290" i="4"/>
  <c r="E413" i="4"/>
  <c r="D285" i="1"/>
  <c r="H285" i="1" s="1"/>
  <c r="E291" i="4"/>
  <c r="D287" i="1" s="1"/>
  <c r="H1214" i="1"/>
  <c r="G1214" i="1"/>
  <c r="G285" i="1"/>
  <c r="F291" i="4"/>
  <c r="C287" i="1"/>
  <c r="H1046" i="1"/>
  <c r="G1046" i="1"/>
  <c r="G407" i="1"/>
  <c r="H407" i="1"/>
  <c r="F414" i="4"/>
  <c r="C409" i="1"/>
  <c r="D640" i="4"/>
  <c r="D415" i="4"/>
  <c r="F413" i="4"/>
  <c r="C408" i="1"/>
  <c r="H1152" i="1"/>
  <c r="G1152" i="1"/>
  <c r="H278" i="9"/>
  <c r="E278" i="9" s="1"/>
  <c r="D984" i="1"/>
  <c r="H984" i="1" s="1"/>
  <c r="D641" i="4"/>
  <c r="F639" i="4"/>
  <c r="C633" i="1"/>
  <c r="K3" i="9"/>
  <c r="I9" i="3"/>
  <c r="H414" i="1"/>
  <c r="G414" i="1"/>
  <c r="F6" i="5"/>
  <c r="G285" i="9"/>
  <c r="E285" i="9" s="1"/>
  <c r="B285" i="9" s="1"/>
  <c r="N3" i="9"/>
  <c r="I11" i="3"/>
  <c r="E414" i="4" l="1"/>
  <c r="D409" i="1" s="1"/>
  <c r="H409" i="1" s="1"/>
  <c r="E415" i="4"/>
  <c r="D410" i="1" s="1"/>
  <c r="E640" i="4"/>
  <c r="F640" i="4" s="1"/>
  <c r="D408" i="1"/>
  <c r="G408" i="1" s="1"/>
  <c r="D286" i="1"/>
  <c r="F290" i="4"/>
  <c r="G984" i="1"/>
  <c r="H8" i="3"/>
  <c r="M3" i="9" s="1"/>
  <c r="B278" i="9"/>
  <c r="E277" i="9"/>
  <c r="H633" i="1"/>
  <c r="G633" i="1"/>
  <c r="F641" i="4"/>
  <c r="C635" i="1"/>
  <c r="D642" i="4"/>
  <c r="C634" i="1"/>
  <c r="G287" i="1"/>
  <c r="H287" i="1"/>
  <c r="H408" i="1"/>
  <c r="C410" i="1"/>
  <c r="G409" i="1"/>
  <c r="F415" i="4" l="1"/>
  <c r="H286" i="1"/>
  <c r="G286" i="1"/>
  <c r="E641" i="4"/>
  <c r="E642" i="4"/>
  <c r="F642" i="4" s="1"/>
  <c r="D634" i="1"/>
  <c r="G634" i="1" s="1"/>
  <c r="I8" i="3"/>
  <c r="G410" i="1"/>
  <c r="H410" i="1"/>
  <c r="H634" i="1"/>
  <c r="D646" i="4"/>
  <c r="C636" i="1"/>
  <c r="D645" i="4"/>
  <c r="E646" i="4" l="1"/>
  <c r="D636" i="1"/>
  <c r="G636" i="1" s="1"/>
  <c r="D635" i="1"/>
  <c r="E645" i="4"/>
  <c r="H18" i="3"/>
  <c r="C639" i="1"/>
  <c r="F646" i="4"/>
  <c r="H19" i="3"/>
  <c r="C640" i="1"/>
  <c r="G276" i="9" l="1"/>
  <c r="E276" i="9" s="1"/>
  <c r="B276" i="9" s="1"/>
  <c r="H636" i="1"/>
  <c r="I18" i="3"/>
  <c r="D639" i="1"/>
  <c r="G639" i="1" s="1"/>
  <c r="F645" i="4"/>
  <c r="G635" i="1"/>
  <c r="H635" i="1"/>
  <c r="I19" i="3"/>
  <c r="D640" i="1"/>
  <c r="H640" i="1" s="1"/>
  <c r="H639" i="1"/>
  <c r="H7" i="3" l="1"/>
  <c r="J3" i="9" s="1"/>
  <c r="G640" i="1"/>
  <c r="G274" i="9" l="1"/>
  <c r="L272" i="9"/>
  <c r="H274" i="9"/>
  <c r="M272" i="9"/>
  <c r="G18" i="9"/>
  <c r="H18" i="9"/>
  <c r="J5" i="9"/>
  <c r="K6" i="9"/>
  <c r="I8" i="9"/>
  <c r="J9" i="9"/>
  <c r="K10" i="9"/>
  <c r="I12" i="9"/>
  <c r="J13" i="9"/>
  <c r="M15" i="9"/>
  <c r="L16" i="9"/>
  <c r="I17" i="9"/>
  <c r="I5" i="9"/>
  <c r="J6" i="9"/>
  <c r="K7" i="9"/>
  <c r="I9" i="9"/>
  <c r="J10" i="9"/>
  <c r="E10" i="9" s="1"/>
  <c r="B10" i="9" s="1"/>
  <c r="K11" i="9"/>
  <c r="I13" i="9"/>
  <c r="G15" i="9"/>
  <c r="H16" i="9"/>
  <c r="J17" i="9"/>
  <c r="H17" i="9"/>
  <c r="I6" i="9"/>
  <c r="E6" i="9" s="1"/>
  <c r="B6" i="9" s="1"/>
  <c r="J7" i="9"/>
  <c r="K8" i="9"/>
  <c r="J11" i="9"/>
  <c r="K12" i="9"/>
  <c r="H15" i="9"/>
  <c r="G16" i="9"/>
  <c r="G17" i="9"/>
  <c r="K5" i="9"/>
  <c r="I7" i="9"/>
  <c r="E7" i="9" s="1"/>
  <c r="B7" i="9" s="1"/>
  <c r="J8" i="9"/>
  <c r="K9" i="9"/>
  <c r="I11" i="9"/>
  <c r="J12" i="9"/>
  <c r="K13" i="9"/>
  <c r="L15" i="9"/>
  <c r="M16" i="9"/>
  <c r="E11" i="9" l="1"/>
  <c r="B11" i="9" s="1"/>
  <c r="E16" i="9"/>
  <c r="E15" i="9"/>
  <c r="E9" i="9"/>
  <c r="B9" i="9" s="1"/>
  <c r="E12" i="9"/>
  <c r="B12" i="9" s="1"/>
  <c r="F272" i="9"/>
  <c r="F15" i="9"/>
  <c r="E17" i="9"/>
  <c r="B17" i="9" s="1"/>
  <c r="E13" i="9"/>
  <c r="B13" i="9" s="1"/>
  <c r="E5" i="9"/>
  <c r="F16" i="9"/>
  <c r="E8" i="9"/>
  <c r="B8" i="9" s="1"/>
  <c r="E18" i="9"/>
  <c r="B18" i="9" s="1"/>
  <c r="E274" i="9"/>
  <c r="B16" i="9" l="1"/>
  <c r="F14" i="9"/>
  <c r="B15" i="9"/>
  <c r="B274" i="9"/>
  <c r="E20" i="9"/>
  <c r="I7" i="3" s="1"/>
  <c r="B5" i="9"/>
  <c r="E4" i="9"/>
  <c r="B272" i="9"/>
  <c r="F20" i="9"/>
  <c r="E14"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<sst xmlns="http://schemas.openxmlformats.org/spreadsheetml/2006/main" count="4374" uniqueCount="3426">
  <si>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</si>
  <si>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</si>
  <si>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</si>
  <si>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</si>
  <si>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</si>
  <si>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</si>
  <si>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</si>
  <si>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</si>
  <si>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</si>
  <si>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</si>
  <si>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</si>
  <si>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</si>
  <si>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</si>
  <si>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</si>
  <si>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</si>
  <si>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</si>
  <si>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</si>
  <si>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</si>
  <si>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</si>
  <si>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</si>
  <si>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</si>
  <si>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</si>
  <si>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</si>
  <si>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</si>
  <si>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</si>
  <si>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</si>
  <si>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</si>
  <si>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</si>
  <si>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</si>
  <si>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</si>
  <si>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</si>
  <si>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ŠKOLA ZA TRGOVINU I MODNI DIZAJN RIJEKA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</si>
  <si>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</si>
  <si>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</si>
  <si>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</si>
  <si>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</si>
  <si>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</si>
  <si>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</si>
  <si>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</si>
  <si>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</si>
  <si>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</si>
  <si>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</si>
  <si>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</si>
  <si>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</si>
  <si>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</si>
  <si>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</si>
  <si>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</si>
  <si>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</si>
  <si>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</si>
  <si>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17290 - ŠKOLA ZA TRGOVINU I MODNI DIZAJN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</si>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</sst>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860310.9800000001</v>
      </c>
      <c r="D2" s="6">
        <f>'PR-RAS'!E6</f>
        <v>1011918.6999999998</v>
      </c>
      <c r="E2" s="6">
        <v>0</v>
      </c>
      <c r="F2" s="6">
        <v>0</v>
      </c>
      <c r="G2" s="7">
        <f t="shared" ref="G2:G264" si="0">(B2/1000)*(C2*1+D2*2)</f>
        <v>2884.1483800000001</v>
      </c>
      <c r="H2" s="7">
        <f t="shared" ref="H2:H264" si="1">ABS(C2-ROUND(C2,0))+ABS(D2-ROUND(D2,0))</f>
        <v>0.32000000006519258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717441.54</v>
      </c>
      <c r="D46" s="1">
        <f>'PR-RAS'!E50</f>
        <v>919376.59999999986</v>
      </c>
      <c r="E46" s="1">
        <v>0</v>
      </c>
      <c r="F46" s="1">
        <v>0</v>
      </c>
      <c r="G46" s="2">
        <f t="shared" si="0"/>
        <v>115028.76329999999</v>
      </c>
      <c r="H46" s="2">
        <f t="shared" si="1"/>
        <v>0.86000000010244548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712209.54</v>
      </c>
      <c r="D64" s="1">
        <f>'PR-RAS'!E68</f>
        <v>893746.39999999991</v>
      </c>
      <c r="E64" s="1">
        <v>0</v>
      </c>
      <c r="F64" s="1">
        <v>0</v>
      </c>
      <c r="G64" s="2">
        <f t="shared" si="0"/>
        <v>157481.24742</v>
      </c>
      <c r="H64" s="2">
        <f t="shared" si="1"/>
        <v>0.85999999986961484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711298.78</v>
      </c>
      <c r="D65" s="1">
        <f>'PR-RAS'!E69</f>
        <v>892991.71</v>
      </c>
      <c r="E65" s="1">
        <v>0</v>
      </c>
      <c r="F65" s="1">
        <v>0</v>
      </c>
      <c r="G65" s="2">
        <f t="shared" si="0"/>
        <v>159826.06080000001</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910.76</v>
      </c>
      <c r="D66" s="1">
        <f>'PR-RAS'!E70</f>
        <v>754.69</v>
      </c>
      <c r="E66" s="1">
        <v>0</v>
      </c>
      <c r="F66" s="1">
        <v>0</v>
      </c>
      <c r="G66" s="2">
        <f t="shared" si="0"/>
        <v>157.30910000000003</v>
      </c>
      <c r="H66" s="2">
        <f t="shared" si="1"/>
        <v>0.54999999999995453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5232</v>
      </c>
      <c r="D70" s="1">
        <f>'PR-RAS'!E74</f>
        <v>25630.2</v>
      </c>
      <c r="E70" s="1">
        <v>0</v>
      </c>
      <c r="F70" s="1">
        <v>0</v>
      </c>
      <c r="G70" s="2">
        <f t="shared" si="0"/>
        <v>3897.9756000000002</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5232</v>
      </c>
      <c r="D71" s="1">
        <f>'PR-RAS'!E75</f>
        <v>25630.2</v>
      </c>
      <c r="E71" s="1">
        <v>0</v>
      </c>
      <c r="F71" s="1">
        <v>0</v>
      </c>
      <c r="G71" s="2">
        <f t="shared" si="0"/>
        <v>3954.4680000000003</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13.29</v>
      </c>
      <c r="D78" s="1">
        <f>'PR-RAS'!E82</f>
        <v>20.86</v>
      </c>
      <c r="E78" s="1">
        <v>0</v>
      </c>
      <c r="F78" s="1">
        <v>0</v>
      </c>
      <c r="G78" s="2">
        <f t="shared" si="0"/>
        <v>4.2357699999999996</v>
      </c>
      <c r="H78" s="2">
        <f t="shared" si="1"/>
        <v>0.42999999999999972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13.29</v>
      </c>
      <c r="D79" s="1">
        <f>'PR-RAS'!E83</f>
        <v>20.86</v>
      </c>
      <c r="E79" s="1">
        <v>0</v>
      </c>
      <c r="F79" s="1">
        <v>0</v>
      </c>
      <c r="G79" s="2">
        <f t="shared" si="0"/>
        <v>4.2907799999999998</v>
      </c>
      <c r="H79" s="2">
        <f t="shared" si="1"/>
        <v>0.42999999999999972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13.29</v>
      </c>
      <c r="D81" s="1">
        <f>'PR-RAS'!E85</f>
        <v>20.86</v>
      </c>
      <c r="E81" s="1">
        <v>0</v>
      </c>
      <c r="F81" s="1">
        <v>0</v>
      </c>
      <c r="G81" s="2">
        <f t="shared" si="0"/>
        <v>4.4008000000000003</v>
      </c>
      <c r="H81" s="2">
        <f t="shared" si="1"/>
        <v>0.42999999999999972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6955.88</v>
      </c>
      <c r="D102" s="1">
        <f>'PR-RAS'!E106</f>
        <v>3288.95</v>
      </c>
      <c r="E102" s="1">
        <v>0</v>
      </c>
      <c r="F102" s="1">
        <v>0</v>
      </c>
      <c r="G102" s="2">
        <f t="shared" si="0"/>
        <v>1366.9117799999999</v>
      </c>
      <c r="H102" s="2">
        <f t="shared" si="1"/>
        <v>0.17000000000007276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6955.88</v>
      </c>
      <c r="D108" s="1">
        <f>'PR-RAS'!E112</f>
        <v>3288.95</v>
      </c>
      <c r="E108" s="1">
        <v>0</v>
      </c>
      <c r="F108" s="1">
        <v>0</v>
      </c>
      <c r="G108" s="2">
        <f t="shared" si="0"/>
        <v>1448.1144599999998</v>
      </c>
      <c r="H108" s="2">
        <f t="shared" si="1"/>
        <v>0.17000000000007276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6955.88</v>
      </c>
      <c r="D113" s="1">
        <f>'PR-RAS'!E117</f>
        <v>3288.95</v>
      </c>
      <c r="E113" s="1">
        <v>0</v>
      </c>
      <c r="F113" s="1">
        <v>0</v>
      </c>
      <c r="G113" s="2">
        <f t="shared" si="0"/>
        <v>1515.7833599999999</v>
      </c>
      <c r="H113" s="2">
        <f t="shared" si="1"/>
        <v>0.17000000000007276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7894.28</v>
      </c>
      <c r="D120" s="1">
        <f>'PR-RAS'!E124</f>
        <v>9950.84</v>
      </c>
      <c r="E120" s="1">
        <v>0</v>
      </c>
      <c r="F120" s="1">
        <v>0</v>
      </c>
      <c r="G120" s="2">
        <f t="shared" si="0"/>
        <v>3307.7192399999999</v>
      </c>
      <c r="H120" s="2">
        <f t="shared" si="1"/>
        <v>0.43999999999959982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7047.73</v>
      </c>
      <c r="D121" s="1">
        <f>'PR-RAS'!E125</f>
        <v>8724.66</v>
      </c>
      <c r="E121" s="1">
        <v>0</v>
      </c>
      <c r="F121" s="1">
        <v>0</v>
      </c>
      <c r="G121" s="2">
        <f t="shared" si="0"/>
        <v>2939.6459999999997</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113</v>
      </c>
      <c r="D122" s="1">
        <f>'PR-RAS'!E126</f>
        <v>141.01</v>
      </c>
      <c r="E122" s="1">
        <v>0</v>
      </c>
      <c r="F122" s="1">
        <v>0</v>
      </c>
      <c r="G122" s="2">
        <f t="shared" si="0"/>
        <v>47.797419999999995</v>
      </c>
      <c r="H122" s="2">
        <f t="shared" si="1"/>
        <v>9.9999999999909051E-3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6934.73</v>
      </c>
      <c r="D123" s="1">
        <f>'PR-RAS'!E127</f>
        <v>8583.65</v>
      </c>
      <c r="E123" s="1">
        <v>0</v>
      </c>
      <c r="F123" s="1">
        <v>0</v>
      </c>
      <c r="G123" s="2">
        <f t="shared" si="0"/>
        <v>2940.4476599999998</v>
      </c>
      <c r="H123" s="2">
        <f t="shared" si="1"/>
        <v>0.62000000000080036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846.55</v>
      </c>
      <c r="D124" s="1">
        <f>'PR-RAS'!E128</f>
        <v>1226.18</v>
      </c>
      <c r="E124" s="1">
        <v>0</v>
      </c>
      <c r="F124" s="1">
        <v>0</v>
      </c>
      <c r="G124" s="2">
        <f t="shared" si="0"/>
        <v>405.76592999999997</v>
      </c>
      <c r="H124" s="2">
        <f t="shared" si="1"/>
        <v>0.63000000000010914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250</v>
      </c>
      <c r="D125" s="1">
        <f>'PR-RAS'!E129</f>
        <v>1000</v>
      </c>
      <c r="E125" s="1">
        <v>0</v>
      </c>
      <c r="F125" s="1">
        <v>0</v>
      </c>
      <c r="G125" s="2">
        <f t="shared" si="0"/>
        <v>279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596.54999999999995</v>
      </c>
      <c r="D126" s="1">
        <f>'PR-RAS'!E130</f>
        <v>226.18</v>
      </c>
      <c r="E126" s="1">
        <v>0</v>
      </c>
      <c r="F126" s="1">
        <v>0</v>
      </c>
      <c r="G126" s="2">
        <f t="shared" si="0"/>
        <v>131.11374999999998</v>
      </c>
      <c r="H126" s="2">
        <f t="shared" si="1"/>
        <v>0.6300000000000523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128005.99</v>
      </c>
      <c r="D129" s="1">
        <f>'PR-RAS'!E133</f>
        <v>79205.53</v>
      </c>
      <c r="E129" s="1">
        <v>0</v>
      </c>
      <c r="F129" s="1">
        <v>0</v>
      </c>
      <c r="G129" s="2">
        <f t="shared" si="0"/>
        <v>36661.382400000002</v>
      </c>
      <c r="H129" s="2">
        <f t="shared" si="1"/>
        <v>0.47999999999592546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128005.99</v>
      </c>
      <c r="D130" s="1">
        <f>'PR-RAS'!E134</f>
        <v>79205.53</v>
      </c>
      <c r="E130" s="1">
        <v>0</v>
      </c>
      <c r="F130" s="1">
        <v>0</v>
      </c>
      <c r="G130" s="2">
        <f t="shared" si="0"/>
        <v>36947.799449999999</v>
      </c>
      <c r="H130" s="2">
        <f t="shared" si="1"/>
        <v>0.47999999999592546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127788.49</v>
      </c>
      <c r="D131" s="1">
        <f>'PR-RAS'!E135</f>
        <v>76992.53</v>
      </c>
      <c r="E131" s="1">
        <v>0</v>
      </c>
      <c r="F131" s="1">
        <v>0</v>
      </c>
      <c r="G131" s="2">
        <f t="shared" si="0"/>
        <v>36630.561499999996</v>
      </c>
      <c r="H131" s="2">
        <f t="shared" si="1"/>
        <v>0.96000000000640284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217.5</v>
      </c>
      <c r="D132" s="1">
        <f>'PR-RAS'!E136</f>
        <v>2213</v>
      </c>
      <c r="E132" s="1">
        <v>0</v>
      </c>
      <c r="F132" s="1">
        <v>0</v>
      </c>
      <c r="G132" s="2">
        <f t="shared" si="0"/>
        <v>608.29849999999999</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75.92</v>
      </c>
      <c r="E135" s="1">
        <v>0</v>
      </c>
      <c r="F135" s="1">
        <v>0</v>
      </c>
      <c r="G135" s="2">
        <f t="shared" si="0"/>
        <v>20.34656</v>
      </c>
      <c r="H135" s="2">
        <f t="shared" si="1"/>
        <v>7.9999999999998295E-2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75.92</v>
      </c>
      <c r="E146" s="1">
        <v>0</v>
      </c>
      <c r="F146" s="1">
        <v>0</v>
      </c>
      <c r="G146" s="2">
        <f t="shared" si="0"/>
        <v>22.0168</v>
      </c>
      <c r="H146" s="2">
        <f t="shared" si="1"/>
        <v>7.9999999999998295E-2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855736.7699999999</v>
      </c>
      <c r="D147" s="1">
        <f>'PR-RAS'!E151</f>
        <v>1012288.22</v>
      </c>
      <c r="E147" s="1">
        <v>0</v>
      </c>
      <c r="F147" s="1">
        <v>0</v>
      </c>
      <c r="G147" s="2">
        <f t="shared" si="0"/>
        <v>420525.72865999996</v>
      </c>
      <c r="H147" s="2">
        <f t="shared" si="1"/>
        <v>0.45000000006984919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708031.26</v>
      </c>
      <c r="D148" s="1">
        <f>'PR-RAS'!E152</f>
        <v>887822.26</v>
      </c>
      <c r="E148" s="1">
        <v>0</v>
      </c>
      <c r="F148" s="1">
        <v>0</v>
      </c>
      <c r="G148" s="2">
        <f t="shared" si="0"/>
        <v>365100.33966</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583689.98</v>
      </c>
      <c r="D149" s="1">
        <f>'PR-RAS'!E153</f>
        <v>734378.75</v>
      </c>
      <c r="E149" s="1">
        <v>0</v>
      </c>
      <c r="F149" s="1">
        <v>0</v>
      </c>
      <c r="G149" s="2">
        <f t="shared" si="0"/>
        <v>303762.22703999997</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583689.98</v>
      </c>
      <c r="D150" s="1">
        <f>'PR-RAS'!E154</f>
        <v>734378.75</v>
      </c>
      <c r="E150" s="1">
        <v>0</v>
      </c>
      <c r="F150" s="1">
        <v>0</v>
      </c>
      <c r="G150" s="2">
        <f t="shared" si="0"/>
        <v>305814.67452</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28003.81</v>
      </c>
      <c r="D154" s="1">
        <f>'PR-RAS'!E158</f>
        <v>32241.67</v>
      </c>
      <c r="E154" s="1">
        <v>0</v>
      </c>
      <c r="F154" s="1">
        <v>0</v>
      </c>
      <c r="G154" s="2">
        <f t="shared" si="0"/>
        <v>14150.533949999999</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96337.47</v>
      </c>
      <c r="D155" s="1">
        <f>'PR-RAS'!E159</f>
        <v>121201.84</v>
      </c>
      <c r="E155" s="1">
        <v>0</v>
      </c>
      <c r="F155" s="1">
        <v>0</v>
      </c>
      <c r="G155" s="2">
        <f t="shared" si="0"/>
        <v>52166.1371</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96327.21</v>
      </c>
      <c r="D157" s="1">
        <f>'PR-RAS'!E161</f>
        <v>121201.84</v>
      </c>
      <c r="E157" s="1">
        <v>0</v>
      </c>
      <c r="F157" s="1">
        <v>0</v>
      </c>
      <c r="G157" s="2">
        <f t="shared" si="0"/>
        <v>52842.018840000004</v>
      </c>
      <c r="H157" s="2">
        <f t="shared" si="1"/>
        <v>0.3700000000098953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10.26</v>
      </c>
      <c r="D158" s="1">
        <f>'PR-RAS'!E162</f>
        <v>0</v>
      </c>
      <c r="E158" s="1">
        <v>0</v>
      </c>
      <c r="F158" s="1">
        <v>0</v>
      </c>
      <c r="G158" s="2">
        <f t="shared" si="0"/>
        <v>1.6108199999999999</v>
      </c>
      <c r="H158" s="2">
        <f t="shared" si="1"/>
        <v>0.25999999999999979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146525.27000000002</v>
      </c>
      <c r="D159" s="1">
        <f>'PR-RAS'!E163</f>
        <v>123440.5</v>
      </c>
      <c r="E159" s="1">
        <v>0</v>
      </c>
      <c r="F159" s="1">
        <v>0</v>
      </c>
      <c r="G159" s="2">
        <f t="shared" si="0"/>
        <v>62158.19066</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23779.040000000001</v>
      </c>
      <c r="D160" s="1">
        <f>'PR-RAS'!E164</f>
        <v>24657.42</v>
      </c>
      <c r="E160" s="1">
        <v>0</v>
      </c>
      <c r="F160" s="1">
        <v>0</v>
      </c>
      <c r="G160" s="2">
        <f t="shared" si="0"/>
        <v>11621.926920000002</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5193.17</v>
      </c>
      <c r="D161" s="1">
        <f>'PR-RAS'!E165</f>
        <v>6633.48</v>
      </c>
      <c r="E161" s="1">
        <v>0</v>
      </c>
      <c r="F161" s="1">
        <v>0</v>
      </c>
      <c r="G161" s="2">
        <f t="shared" si="0"/>
        <v>2953.6207999999997</v>
      </c>
      <c r="H161" s="2">
        <f t="shared" si="1"/>
        <v>0.6499999999996362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12301.94</v>
      </c>
      <c r="D162" s="1">
        <f>'PR-RAS'!E166</f>
        <v>12194.73</v>
      </c>
      <c r="E162" s="1">
        <v>0</v>
      </c>
      <c r="F162" s="1">
        <v>0</v>
      </c>
      <c r="G162" s="2">
        <f t="shared" si="0"/>
        <v>5907.3154000000004</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6283.93</v>
      </c>
      <c r="D163" s="1">
        <f>'PR-RAS'!E167</f>
        <v>5670.71</v>
      </c>
      <c r="E163" s="1">
        <v>0</v>
      </c>
      <c r="F163" s="1">
        <v>0</v>
      </c>
      <c r="G163" s="2">
        <f t="shared" si="0"/>
        <v>2855.3066999999996</v>
      </c>
      <c r="H163" s="2">
        <f t="shared" si="1"/>
        <v>0.35999999999967258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158.5</v>
      </c>
      <c r="E164" s="1">
        <v>0</v>
      </c>
      <c r="F164" s="1">
        <v>0</v>
      </c>
      <c r="G164" s="2">
        <f t="shared" si="0"/>
        <v>51.670999999999999</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30607.9</v>
      </c>
      <c r="D165" s="1">
        <f>'PR-RAS'!E169</f>
        <v>28214.950000000004</v>
      </c>
      <c r="E165" s="1">
        <v>0</v>
      </c>
      <c r="F165" s="1">
        <v>0</v>
      </c>
      <c r="G165" s="2">
        <f t="shared" si="0"/>
        <v>14274.199200000003</v>
      </c>
      <c r="H165" s="2">
        <f t="shared" si="1"/>
        <v>0.14999999999417923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6715.22</v>
      </c>
      <c r="D166" s="1">
        <f>'PR-RAS'!E170</f>
        <v>5393.32</v>
      </c>
      <c r="E166" s="1">
        <v>0</v>
      </c>
      <c r="F166" s="1">
        <v>0</v>
      </c>
      <c r="G166" s="2">
        <f t="shared" si="0"/>
        <v>2887.8069</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2059.62</v>
      </c>
      <c r="D167" s="1">
        <f>'PR-RAS'!E171</f>
        <v>1763.16</v>
      </c>
      <c r="E167" s="1">
        <v>0</v>
      </c>
      <c r="F167" s="1">
        <v>0</v>
      </c>
      <c r="G167" s="2">
        <f t="shared" si="0"/>
        <v>927.26604000000009</v>
      </c>
      <c r="H167" s="2">
        <f t="shared" si="1"/>
        <v>0.54000000000019099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19605.88</v>
      </c>
      <c r="D168" s="1">
        <f>'PR-RAS'!E172</f>
        <v>19456.22</v>
      </c>
      <c r="E168" s="1">
        <v>0</v>
      </c>
      <c r="F168" s="1">
        <v>0</v>
      </c>
      <c r="G168" s="2">
        <f t="shared" si="0"/>
        <v>9772.5594400000009</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1147.28</v>
      </c>
      <c r="D169" s="1">
        <f>'PR-RAS'!E173</f>
        <v>1082.72</v>
      </c>
      <c r="E169" s="1">
        <v>0</v>
      </c>
      <c r="F169" s="1">
        <v>0</v>
      </c>
      <c r="G169" s="2">
        <f t="shared" si="0"/>
        <v>556.53696000000002</v>
      </c>
      <c r="H169" s="2">
        <f t="shared" si="1"/>
        <v>0.55999999999994543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929.68</v>
      </c>
      <c r="D170" s="1">
        <f>'PR-RAS'!E174</f>
        <v>232.38</v>
      </c>
      <c r="E170" s="1">
        <v>0</v>
      </c>
      <c r="F170" s="1">
        <v>0</v>
      </c>
      <c r="G170" s="2">
        <f t="shared" si="0"/>
        <v>235.66036000000003</v>
      </c>
      <c r="H170" s="2">
        <f t="shared" si="1"/>
        <v>0.70000000000004547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150.22</v>
      </c>
      <c r="D172" s="1">
        <f>'PR-RAS'!E176</f>
        <v>287.14999999999998</v>
      </c>
      <c r="E172" s="1">
        <v>0</v>
      </c>
      <c r="F172" s="1">
        <v>0</v>
      </c>
      <c r="G172" s="2">
        <f t="shared" si="0"/>
        <v>123.89292</v>
      </c>
      <c r="H172" s="2">
        <f t="shared" si="1"/>
        <v>0.36999999999997613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86984.22</v>
      </c>
      <c r="D173" s="1">
        <f>'PR-RAS'!E177</f>
        <v>47638.130000000005</v>
      </c>
      <c r="E173" s="1">
        <v>0</v>
      </c>
      <c r="F173" s="1">
        <v>0</v>
      </c>
      <c r="G173" s="2">
        <f t="shared" si="0"/>
        <v>31348.80256</v>
      </c>
      <c r="H173" s="2">
        <f t="shared" si="1"/>
        <v>0.35000000000582077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2946.34</v>
      </c>
      <c r="D174" s="1">
        <f>'PR-RAS'!E178</f>
        <v>2906.54</v>
      </c>
      <c r="E174" s="1">
        <v>0</v>
      </c>
      <c r="F174" s="1">
        <v>0</v>
      </c>
      <c r="G174" s="2">
        <f t="shared" si="0"/>
        <v>1515.3796599999998</v>
      </c>
      <c r="H174" s="2">
        <f t="shared" si="1"/>
        <v>0.8000000000001819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58461.65</v>
      </c>
      <c r="D175" s="1">
        <f>'PR-RAS'!E179</f>
        <v>20462.68</v>
      </c>
      <c r="E175" s="1">
        <v>0</v>
      </c>
      <c r="F175" s="1">
        <v>0</v>
      </c>
      <c r="G175" s="2">
        <f t="shared" si="0"/>
        <v>17293.339739999999</v>
      </c>
      <c r="H175" s="2">
        <f t="shared" si="1"/>
        <v>0.66999999999825377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2966.84</v>
      </c>
      <c r="D176" s="1">
        <f>'PR-RAS'!E180</f>
        <v>2235.6999999999998</v>
      </c>
      <c r="E176" s="1">
        <v>0</v>
      </c>
      <c r="F176" s="1">
        <v>0</v>
      </c>
      <c r="G176" s="2">
        <f t="shared" si="0"/>
        <v>1301.6919999999998</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12355.61</v>
      </c>
      <c r="D177" s="1">
        <f>'PR-RAS'!E181</f>
        <v>11009.79</v>
      </c>
      <c r="E177" s="1">
        <v>0</v>
      </c>
      <c r="F177" s="1">
        <v>0</v>
      </c>
      <c r="G177" s="2">
        <f t="shared" si="0"/>
        <v>6050.0334400000002</v>
      </c>
      <c r="H177" s="2">
        <f t="shared" si="1"/>
        <v>0.59999999999854481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331.81</v>
      </c>
      <c r="D178" s="1">
        <f>'PR-RAS'!E182</f>
        <v>0</v>
      </c>
      <c r="E178" s="1">
        <v>0</v>
      </c>
      <c r="F178" s="1">
        <v>0</v>
      </c>
      <c r="G178" s="2">
        <f t="shared" si="0"/>
        <v>58.730370000000001</v>
      </c>
      <c r="H178" s="2">
        <f t="shared" si="1"/>
        <v>0.18999999999999773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2114.9699999999998</v>
      </c>
      <c r="D179" s="1">
        <f>'PR-RAS'!E183</f>
        <v>1720</v>
      </c>
      <c r="E179" s="1">
        <v>0</v>
      </c>
      <c r="F179" s="1">
        <v>0</v>
      </c>
      <c r="G179" s="2">
        <f t="shared" si="0"/>
        <v>988.7846599999998</v>
      </c>
      <c r="H179" s="2">
        <f t="shared" si="1"/>
        <v>3.0000000000200089E-2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1012.5</v>
      </c>
      <c r="D180" s="1">
        <f>'PR-RAS'!E184</f>
        <v>1581.75</v>
      </c>
      <c r="E180" s="1">
        <v>0</v>
      </c>
      <c r="F180" s="1">
        <v>0</v>
      </c>
      <c r="G180" s="2">
        <f t="shared" si="0"/>
        <v>747.50400000000002</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3875.49</v>
      </c>
      <c r="D181" s="1">
        <f>'PR-RAS'!E185</f>
        <v>6030.88</v>
      </c>
      <c r="E181" s="1">
        <v>0</v>
      </c>
      <c r="F181" s="1">
        <v>0</v>
      </c>
      <c r="G181" s="2">
        <f t="shared" si="0"/>
        <v>2868.7049999999999</v>
      </c>
      <c r="H181" s="2">
        <f t="shared" si="1"/>
        <v>0.60999999999967258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2919.01</v>
      </c>
      <c r="D182" s="1">
        <f>'PR-RAS'!E186</f>
        <v>1690.79</v>
      </c>
      <c r="E182" s="1">
        <v>0</v>
      </c>
      <c r="F182" s="1">
        <v>0</v>
      </c>
      <c r="G182" s="2">
        <f t="shared" si="0"/>
        <v>1140.40679</v>
      </c>
      <c r="H182" s="2">
        <f t="shared" si="1"/>
        <v>0.22000000000025466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18572.900000000001</v>
      </c>
      <c r="E183" s="1">
        <v>0</v>
      </c>
      <c r="F183" s="1">
        <v>0</v>
      </c>
      <c r="G183" s="2">
        <f t="shared" si="0"/>
        <v>6760.5356000000002</v>
      </c>
      <c r="H183" s="2">
        <f t="shared" si="1"/>
        <v>9.9999999998544808E-2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5154.1100000000006</v>
      </c>
      <c r="D184" s="1">
        <f>'PR-RAS'!E188</f>
        <v>4357.1000000000004</v>
      </c>
      <c r="E184" s="1">
        <v>0</v>
      </c>
      <c r="F184" s="1">
        <v>0</v>
      </c>
      <c r="G184" s="2">
        <f t="shared" si="0"/>
        <v>2537.9007300000003</v>
      </c>
      <c r="H184" s="2">
        <f t="shared" si="1"/>
        <v>0.21000000000094587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73.599999999999994</v>
      </c>
      <c r="D185" s="1">
        <f>'PR-RAS'!E189</f>
        <v>0</v>
      </c>
      <c r="E185" s="1">
        <v>0</v>
      </c>
      <c r="F185" s="1">
        <v>0</v>
      </c>
      <c r="G185" s="2">
        <f t="shared" si="0"/>
        <v>13.542399999999999</v>
      </c>
      <c r="H185" s="2">
        <f t="shared" si="1"/>
        <v>0.40000000000000568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107.37</v>
      </c>
      <c r="D186" s="1">
        <f>'PR-RAS'!E190</f>
        <v>75.92</v>
      </c>
      <c r="E186" s="1">
        <v>0</v>
      </c>
      <c r="F186" s="1">
        <v>0</v>
      </c>
      <c r="G186" s="2">
        <f t="shared" si="0"/>
        <v>47.953850000000003</v>
      </c>
      <c r="H186" s="2">
        <f t="shared" si="1"/>
        <v>0.45000000000000284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2098.92</v>
      </c>
      <c r="D187" s="1">
        <f>'PR-RAS'!E191</f>
        <v>857.69</v>
      </c>
      <c r="E187" s="1">
        <v>0</v>
      </c>
      <c r="F187" s="1">
        <v>0</v>
      </c>
      <c r="G187" s="2">
        <f t="shared" si="0"/>
        <v>709.45979999999997</v>
      </c>
      <c r="H187" s="2">
        <f t="shared" si="1"/>
        <v>0.38999999999987267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210</v>
      </c>
      <c r="E188" s="1">
        <v>0</v>
      </c>
      <c r="F188" s="1">
        <v>0</v>
      </c>
      <c r="G188" s="2">
        <f t="shared" si="0"/>
        <v>87.566490000000002</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1868.69</v>
      </c>
      <c r="D189" s="1">
        <f>'PR-RAS'!E193</f>
        <v>2027.82</v>
      </c>
      <c r="E189" s="1">
        <v>0</v>
      </c>
      <c r="F189" s="1">
        <v>0</v>
      </c>
      <c r="G189" s="2">
        <f t="shared" si="0"/>
        <v>1113.77404</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414.76</v>
      </c>
      <c r="D190" s="1">
        <f>'PR-RAS'!E194</f>
        <v>0</v>
      </c>
      <c r="E190" s="1">
        <v>0</v>
      </c>
      <c r="F190" s="1">
        <v>0</v>
      </c>
      <c r="G190" s="2">
        <f t="shared" si="0"/>
        <v>78.38964</v>
      </c>
      <c r="H190" s="2">
        <f t="shared" si="1"/>
        <v>0.24000000000000909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542.5</v>
      </c>
      <c r="D191" s="1">
        <f>'PR-RAS'!E195</f>
        <v>1185.67</v>
      </c>
      <c r="E191" s="1">
        <v>0</v>
      </c>
      <c r="F191" s="1">
        <v>0</v>
      </c>
      <c r="G191" s="2">
        <f t="shared" si="0"/>
        <v>553.62959999999998</v>
      </c>
      <c r="H191" s="2">
        <f t="shared" si="1"/>
        <v>0.82999999999992724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488.2</v>
      </c>
      <c r="D192" s="1">
        <f>'PR-RAS'!E196</f>
        <v>226.35</v>
      </c>
      <c r="E192" s="1">
        <v>0</v>
      </c>
      <c r="F192" s="1">
        <v>0</v>
      </c>
      <c r="G192" s="2">
        <f t="shared" si="0"/>
        <v>179.71189999999999</v>
      </c>
      <c r="H192" s="2">
        <f t="shared" si="1"/>
        <v>0.54999999999998295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488.2</v>
      </c>
      <c r="D206" s="1">
        <f>'PR-RAS'!E210</f>
        <v>226.35</v>
      </c>
      <c r="E206" s="1">
        <v>0</v>
      </c>
      <c r="F206" s="1">
        <v>0</v>
      </c>
      <c r="G206" s="2">
        <f t="shared" si="0"/>
        <v>192.88449999999997</v>
      </c>
      <c r="H206" s="2">
        <f t="shared" si="1"/>
        <v>0.54999999999998295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227.37</v>
      </c>
      <c r="D207" s="1">
        <f>'PR-RAS'!E211</f>
        <v>215.64</v>
      </c>
      <c r="E207" s="1">
        <v>0</v>
      </c>
      <c r="F207" s="1">
        <v>0</v>
      </c>
      <c r="G207" s="2">
        <f t="shared" si="0"/>
        <v>135.68189999999998</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260.83</v>
      </c>
      <c r="D209" s="1">
        <f>'PR-RAS'!E213</f>
        <v>10.71</v>
      </c>
      <c r="E209" s="1">
        <v>0</v>
      </c>
      <c r="F209" s="1">
        <v>0</v>
      </c>
      <c r="G209" s="2">
        <f t="shared" si="0"/>
        <v>58.707999999999998</v>
      </c>
      <c r="H209" s="2">
        <f t="shared" si="1"/>
        <v>0.46000000000001506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12.6</v>
      </c>
      <c r="D248" s="1">
        <f>'PR-RAS'!E252</f>
        <v>38.61</v>
      </c>
      <c r="E248" s="1">
        <v>0</v>
      </c>
      <c r="F248" s="1">
        <v>0</v>
      </c>
      <c r="G248" s="2">
        <f t="shared" si="0"/>
        <v>22.18554</v>
      </c>
      <c r="H248" s="2">
        <f t="shared" si="1"/>
        <v>0.79000000000000092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12.6</v>
      </c>
      <c r="D255" s="1">
        <f>'PR-RAS'!E259</f>
        <v>38.61</v>
      </c>
      <c r="E255" s="1">
        <v>0</v>
      </c>
      <c r="F255" s="1">
        <v>0</v>
      </c>
      <c r="G255" s="2">
        <f t="shared" si="0"/>
        <v>22.81428</v>
      </c>
      <c r="H255" s="2">
        <f t="shared" si="1"/>
        <v>0.79000000000000092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12.6</v>
      </c>
      <c r="D257" s="1">
        <f>'PR-RAS'!E261</f>
        <v>38.61</v>
      </c>
      <c r="E257" s="1">
        <v>0</v>
      </c>
      <c r="F257" s="1">
        <v>0</v>
      </c>
      <c r="G257" s="2">
        <f t="shared" si="0"/>
        <v>22.993919999999999</v>
      </c>
      <c r="H257" s="2">
        <f t="shared" si="1"/>
        <v>0.79000000000000092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679.44</v>
      </c>
      <c r="D259" s="1">
        <f>'PR-RAS'!E263</f>
        <v>760.5</v>
      </c>
      <c r="E259" s="1">
        <v>0</v>
      </c>
      <c r="F259" s="1">
        <v>0</v>
      </c>
      <c r="G259" s="2">
        <f t="shared" si="0"/>
        <v>567.71352000000002</v>
      </c>
      <c r="H259" s="2">
        <f t="shared" si="1"/>
        <v>0.94000000000005457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679.44</v>
      </c>
      <c r="D260" s="1">
        <f>'PR-RAS'!E264</f>
        <v>760.5</v>
      </c>
      <c r="E260" s="1">
        <v>0</v>
      </c>
      <c r="F260" s="1">
        <v>0</v>
      </c>
      <c r="G260" s="2">
        <f t="shared" si="0"/>
        <v>569.91396000000009</v>
      </c>
      <c r="H260" s="2">
        <f t="shared" si="1"/>
        <v>0.94000000000005457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679.44</v>
      </c>
      <c r="D262" s="1">
        <f>'PR-RAS'!E266</f>
        <v>760.5</v>
      </c>
      <c r="E262" s="1">
        <v>0</v>
      </c>
      <c r="F262" s="1">
        <v>0</v>
      </c>
      <c r="G262" s="2">
        <f t="shared" si="0"/>
        <v>574.31484</v>
      </c>
      <c r="H262" s="2">
        <f t="shared" si="1"/>
        <v>0.94000000000005457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855736.7699999999</v>
      </c>
      <c r="D285" s="1">
        <f>'PR-RAS'!E289</f>
        <v>1012288.22</v>
      </c>
      <c r="E285" s="1">
        <v>0</v>
      </c>
      <c r="F285" s="1">
        <v>0</v>
      </c>
      <c r="G285" s="2">
        <f t="shared" si="8"/>
        <v>818008.95163999987</v>
      </c>
      <c r="H285" s="2">
        <f t="shared" si="9"/>
        <v>0.45000000006984919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4574.2100000001956</v>
      </c>
      <c r="D286" s="1">
        <f>'PR-RAS'!E290</f>
        <v>0</v>
      </c>
      <c r="E286" s="1">
        <v>0</v>
      </c>
      <c r="F286" s="1">
        <v>0</v>
      </c>
      <c r="G286" s="2">
        <f t="shared" si="8"/>
        <v>1303.6498500000557</v>
      </c>
      <c r="H286" s="2">
        <f t="shared" si="9"/>
        <v>0.21000000019557774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369.52000000013504</v>
      </c>
      <c r="E287" s="1">
        <v>0</v>
      </c>
      <c r="F287" s="1">
        <v>0</v>
      </c>
      <c r="G287" s="2">
        <f t="shared" si="8"/>
        <v>211.36544000007723</v>
      </c>
      <c r="H287" s="2">
        <f t="shared" si="9"/>
        <v>0.47999999986495823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9323.0300000000007</v>
      </c>
      <c r="D288" s="1">
        <f>'PR-RAS'!E292</f>
        <v>8341.4</v>
      </c>
      <c r="E288" s="1">
        <v>0</v>
      </c>
      <c r="F288" s="1">
        <v>0</v>
      </c>
      <c r="G288" s="2">
        <f t="shared" si="8"/>
        <v>7463.6732099999999</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959.85</v>
      </c>
      <c r="D290" s="1">
        <f>'PR-RAS'!E294</f>
        <v>1319.7</v>
      </c>
      <c r="E290" s="1">
        <v>0</v>
      </c>
      <c r="F290" s="1">
        <v>0</v>
      </c>
      <c r="G290" s="2">
        <f t="shared" si="8"/>
        <v>1040.1832499999998</v>
      </c>
      <c r="H290" s="2">
        <f t="shared" si="9"/>
        <v>0.44999999999993179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959.85</v>
      </c>
      <c r="D291" s="1">
        <f>'PR-RAS'!E295</f>
        <v>839.7</v>
      </c>
      <c r="E291" s="1">
        <v>0</v>
      </c>
      <c r="F291" s="1">
        <v>0</v>
      </c>
      <c r="G291" s="2">
        <f t="shared" si="8"/>
        <v>765.38249999999994</v>
      </c>
      <c r="H291" s="2">
        <f t="shared" si="9"/>
        <v>0.44999999999993179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103.56</v>
      </c>
      <c r="D293" s="1">
        <f>'PR-RAS'!E298</f>
        <v>103.56</v>
      </c>
      <c r="E293" s="1">
        <v>0</v>
      </c>
      <c r="F293" s="1">
        <v>0</v>
      </c>
      <c r="G293" s="2">
        <f t="shared" si="8"/>
        <v>90.718559999999997</v>
      </c>
      <c r="H293" s="2">
        <f t="shared" si="9"/>
        <v>0.87999999999999545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103.56</v>
      </c>
      <c r="D306" s="1">
        <f>'PR-RAS'!E311</f>
        <v>103.56</v>
      </c>
      <c r="E306" s="1">
        <v>0</v>
      </c>
      <c r="F306" s="1">
        <v>0</v>
      </c>
      <c r="G306" s="2">
        <f t="shared" si="8"/>
        <v>94.757400000000004</v>
      </c>
      <c r="H306" s="2">
        <f t="shared" si="9"/>
        <v>0.87999999999999545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103.56</v>
      </c>
      <c r="D307" s="1">
        <f>'PR-RAS'!E312</f>
        <v>103.56</v>
      </c>
      <c r="E307" s="1">
        <v>0</v>
      </c>
      <c r="F307" s="1">
        <v>0</v>
      </c>
      <c r="G307" s="2">
        <f t="shared" si="8"/>
        <v>95.068079999999995</v>
      </c>
      <c r="H307" s="2">
        <f t="shared" si="9"/>
        <v>0.87999999999999545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103.56</v>
      </c>
      <c r="D308" s="1">
        <f>'PR-RAS'!E313</f>
        <v>103.56</v>
      </c>
      <c r="E308" s="1">
        <v>0</v>
      </c>
      <c r="F308" s="1">
        <v>0</v>
      </c>
      <c r="G308" s="2">
        <f t="shared" si="8"/>
        <v>95.37876</v>
      </c>
      <c r="H308" s="2">
        <f t="shared" si="9"/>
        <v>0.87999999999999545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5555.84</v>
      </c>
      <c r="D345" s="1">
        <f>'PR-RAS'!E350</f>
        <v>8772.27</v>
      </c>
      <c r="E345" s="1">
        <v>0</v>
      </c>
      <c r="F345" s="1">
        <v>0</v>
      </c>
      <c r="G345" s="2">
        <f t="shared" si="8"/>
        <v>7946.5307199999997</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5555.84</v>
      </c>
      <c r="D358" s="1">
        <f>'PR-RAS'!E363</f>
        <v>8772.27</v>
      </c>
      <c r="E358" s="1">
        <v>0</v>
      </c>
      <c r="F358" s="1">
        <v>0</v>
      </c>
      <c r="G358" s="2">
        <f t="shared" si="8"/>
        <v>8246.8356600000006</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4465.95</v>
      </c>
      <c r="D364" s="1">
        <f>'PR-RAS'!E369</f>
        <v>7272.74</v>
      </c>
      <c r="E364" s="1">
        <v>0</v>
      </c>
      <c r="F364" s="1">
        <v>0</v>
      </c>
      <c r="G364" s="2">
        <f t="shared" si="8"/>
        <v>6901.1490899999999</v>
      </c>
      <c r="H364" s="2">
        <f t="shared" si="9"/>
        <v>0.31000000000040018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4285.1099999999997</v>
      </c>
      <c r="D365" s="1">
        <f>'PR-RAS'!E370</f>
        <v>4206.3599999999997</v>
      </c>
      <c r="E365" s="1">
        <v>0</v>
      </c>
      <c r="F365" s="1">
        <v>0</v>
      </c>
      <c r="G365" s="2">
        <f t="shared" si="8"/>
        <v>4622.010119999999</v>
      </c>
      <c r="H365" s="2">
        <f t="shared" si="9"/>
        <v>0.46999999999934516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1505.2</v>
      </c>
      <c r="E370" s="1">
        <v>0</v>
      </c>
      <c r="F370" s="1">
        <v>0</v>
      </c>
      <c r="G370" s="2">
        <f t="shared" si="8"/>
        <v>1110.8376000000001</v>
      </c>
      <c r="H370" s="2">
        <f t="shared" si="9"/>
        <v>0.20000000000004547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180.84</v>
      </c>
      <c r="D371" s="1">
        <f>'PR-RAS'!E376</f>
        <v>1561.18</v>
      </c>
      <c r="E371" s="1">
        <v>0</v>
      </c>
      <c r="F371" s="1">
        <v>0</v>
      </c>
      <c r="G371" s="2">
        <f t="shared" si="8"/>
        <v>1222.1840000000002</v>
      </c>
      <c r="H371" s="2">
        <f t="shared" si="9"/>
        <v>0.34000000000006025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1089.8900000000001</v>
      </c>
      <c r="D378" s="1">
        <f>'PR-RAS'!E383</f>
        <v>1499.53</v>
      </c>
      <c r="E378" s="1">
        <v>0</v>
      </c>
      <c r="F378" s="1">
        <v>0</v>
      </c>
      <c r="G378" s="2">
        <f t="shared" si="8"/>
        <v>1541.53415</v>
      </c>
      <c r="H378" s="2">
        <f t="shared" si="9"/>
        <v>0.57999999999992724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1089.8900000000001</v>
      </c>
      <c r="D379" s="1">
        <f>'PR-RAS'!E384</f>
        <v>1499.53</v>
      </c>
      <c r="E379" s="1">
        <v>0</v>
      </c>
      <c r="F379" s="1">
        <v>0</v>
      </c>
      <c r="G379" s="2">
        <f t="shared" si="8"/>
        <v>1545.6231</v>
      </c>
      <c r="H379" s="2">
        <f t="shared" si="9"/>
        <v>0.57999999999992724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5452.28</v>
      </c>
      <c r="D403" s="1">
        <f>'PR-RAS'!E408</f>
        <v>8668.7100000000009</v>
      </c>
      <c r="E403" s="1">
        <v>0</v>
      </c>
      <c r="F403" s="1">
        <v>0</v>
      </c>
      <c r="G403" s="2">
        <f t="shared" si="8"/>
        <v>9161.4594000000016</v>
      </c>
      <c r="H403" s="2">
        <f t="shared" si="9"/>
        <v>0.56999999999879947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103.56</v>
      </c>
      <c r="E404" s="1">
        <v>0</v>
      </c>
      <c r="F404" s="1">
        <v>0</v>
      </c>
      <c r="G404" s="2">
        <f t="shared" si="8"/>
        <v>83.469360000000009</v>
      </c>
      <c r="H404" s="2">
        <f t="shared" si="9"/>
        <v>0.43999999999999773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860414.54000000015</v>
      </c>
      <c r="D407" s="1">
        <f>'PR-RAS'!E412</f>
        <v>1012022.2599999999</v>
      </c>
      <c r="E407" s="1">
        <v>0</v>
      </c>
      <c r="F407" s="1">
        <v>0</v>
      </c>
      <c r="G407" s="2">
        <f t="shared" si="8"/>
        <v>1171090.3783600002</v>
      </c>
      <c r="H407" s="2">
        <f t="shared" si="9"/>
        <v>0.71999999973922968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861292.60999999987</v>
      </c>
      <c r="D408" s="1">
        <f>'PR-RAS'!E413</f>
        <v>1021060.49</v>
      </c>
      <c r="E408" s="1">
        <v>0</v>
      </c>
      <c r="F408" s="1">
        <v>0</v>
      </c>
      <c r="G408" s="2">
        <f t="shared" si="8"/>
        <v>1181689.3311299998</v>
      </c>
      <c r="H408" s="2">
        <f t="shared" si="9"/>
        <v>0.88000000012107193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878.06999999971595</v>
      </c>
      <c r="D410" s="1">
        <f>'PR-RAS'!E415</f>
        <v>9038.2300000000978</v>
      </c>
      <c r="E410" s="1">
        <v>0</v>
      </c>
      <c r="F410" s="1">
        <v>0</v>
      </c>
      <c r="G410" s="2">
        <f t="shared" si="8"/>
        <v>7752.4027699999633</v>
      </c>
      <c r="H410" s="2">
        <f t="shared" si="9"/>
        <v>0.29999999981373549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9323.0300000000007</v>
      </c>
      <c r="D411" s="1">
        <f>'PR-RAS'!E416</f>
        <v>8444.9599999999991</v>
      </c>
      <c r="E411" s="1">
        <v>0</v>
      </c>
      <c r="F411" s="1">
        <v>0</v>
      </c>
      <c r="G411" s="2">
        <f t="shared" si="8"/>
        <v>10747.309499999998</v>
      </c>
      <c r="H411" s="2">
        <f t="shared" si="9"/>
        <v>7.0000000001527951E-2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959.85</v>
      </c>
      <c r="D413" s="1">
        <f>'PR-RAS'!E418</f>
        <v>1319.7</v>
      </c>
      <c r="E413" s="1">
        <v>0</v>
      </c>
      <c r="F413" s="1">
        <v>0</v>
      </c>
      <c r="G413" s="2">
        <f t="shared" si="8"/>
        <v>1482.8909999999998</v>
      </c>
      <c r="H413" s="2">
        <f t="shared" si="9"/>
        <v>0.44999999999993179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860414.54000000015</v>
      </c>
      <c r="D633" s="1">
        <f>'PR-RAS'!E639</f>
        <v>1012022.2599999999</v>
      </c>
      <c r="E633" s="1">
        <v>0</v>
      </c>
      <c r="F633" s="1">
        <v>0</v>
      </c>
      <c r="G633" s="2">
        <f t="shared" si="10"/>
        <v>1822978.12592</v>
      </c>
      <c r="H633" s="2">
        <f t="shared" si="11"/>
        <v>0.71999999973922968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861292.60999999987</v>
      </c>
      <c r="D634" s="1">
        <f>'PR-RAS'!E640</f>
        <v>1021060.49</v>
      </c>
      <c r="E634" s="1">
        <v>0</v>
      </c>
      <c r="F634" s="1">
        <v>0</v>
      </c>
      <c r="G634" s="2">
        <f t="shared" si="10"/>
        <v>1837860.80247</v>
      </c>
      <c r="H634" s="2">
        <f t="shared" si="11"/>
        <v>0.88000000012107193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878.06999999971595</v>
      </c>
      <c r="D636" s="1">
        <f>'PR-RAS'!E642</f>
        <v>9038.2300000000978</v>
      </c>
      <c r="E636" s="1">
        <v>0</v>
      </c>
      <c r="F636" s="1">
        <v>0</v>
      </c>
      <c r="G636" s="2">
        <f t="shared" si="10"/>
        <v>12036.126549999944</v>
      </c>
      <c r="H636" s="2">
        <f t="shared" si="11"/>
        <v>0.29999999981373549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9323.0300000000007</v>
      </c>
      <c r="D637" s="1">
        <f>'PR-RAS'!E643</f>
        <v>8444.9599999999991</v>
      </c>
      <c r="E637" s="1">
        <v>0</v>
      </c>
      <c r="F637" s="1">
        <v>0</v>
      </c>
      <c r="G637" s="2">
        <f t="shared" si="10"/>
        <v>16671.4362</v>
      </c>
      <c r="H637" s="2">
        <f t="shared" si="11"/>
        <v>7.0000000001527951E-2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8444.9600000002847</v>
      </c>
      <c r="D639" s="1">
        <f>'PR-RAS'!E645</f>
        <v>0</v>
      </c>
      <c r="E639" s="1">
        <v>0</v>
      </c>
      <c r="F639" s="1">
        <v>0</v>
      </c>
      <c r="G639" s="2">
        <f t="shared" si="10"/>
        <v>5387.8844800001816</v>
      </c>
      <c r="H639" s="2">
        <f t="shared" si="11"/>
        <v>3.9999999715291779E-2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593.27000000009866</v>
      </c>
      <c r="E640" s="1">
        <v>0</v>
      </c>
      <c r="F640" s="1">
        <v>0</v>
      </c>
      <c r="G640" s="2">
        <f t="shared" si="10"/>
        <v>758.19906000012611</v>
      </c>
      <c r="H640" s="2">
        <f t="shared" si="11"/>
        <v>0.27000000009866199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64055.85</v>
      </c>
      <c r="D641" s="1">
        <f>'PR-RAS'!E647</f>
        <v>74801.240000000005</v>
      </c>
      <c r="E641" s="1">
        <v>0</v>
      </c>
      <c r="F641" s="1">
        <v>0</v>
      </c>
      <c r="G641" s="2">
        <f t="shared" si="10"/>
        <v>136741.33120000002</v>
      </c>
      <c r="H641" s="2">
        <f t="shared" si="11"/>
        <v>0.39000000000669388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11625.92</v>
      </c>
      <c r="D642" s="1">
        <f>'PR-RAS'!E649</f>
        <v>11347.98</v>
      </c>
      <c r="E642" s="1">
        <v>0</v>
      </c>
      <c r="F642" s="1">
        <v>0</v>
      </c>
      <c r="G642" s="2">
        <f t="shared" si="10"/>
        <v>22000.325079999999</v>
      </c>
      <c r="H642" s="2">
        <f t="shared" si="11"/>
        <v>0.1000000000003638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48178.03</v>
      </c>
      <c r="D643" s="1">
        <f>'PR-RAS'!E650</f>
        <v>59592.160000000003</v>
      </c>
      <c r="E643" s="1">
        <v>0</v>
      </c>
      <c r="F643" s="1">
        <v>0</v>
      </c>
      <c r="G643" s="2">
        <f t="shared" si="10"/>
        <v>107446.6287</v>
      </c>
      <c r="H643" s="2">
        <f t="shared" si="11"/>
        <v>0.19000000000232831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48455.97</v>
      </c>
      <c r="D644" s="1">
        <f>'PR-RAS'!E651</f>
        <v>58828.84</v>
      </c>
      <c r="E644" s="1">
        <v>0</v>
      </c>
      <c r="F644" s="1">
        <v>0</v>
      </c>
      <c r="G644" s="2">
        <f t="shared" si="10"/>
        <v>106811.07695</v>
      </c>
      <c r="H644" s="2">
        <f t="shared" si="11"/>
        <v>0.19000000000232831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11347.979999999996</v>
      </c>
      <c r="D645" s="1">
        <f>'PR-RAS'!E652</f>
        <v>12111.300000000003</v>
      </c>
      <c r="E645" s="1">
        <v>0</v>
      </c>
      <c r="F645" s="1">
        <v>0</v>
      </c>
      <c r="G645" s="2">
        <f t="shared" si="10"/>
        <v>22907.453520000003</v>
      </c>
      <c r="H645" s="2">
        <f t="shared" si="11"/>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37</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711298.78</v>
      </c>
      <c r="D668" s="1">
        <f>'PR-RAS'!E675</f>
        <v>892991.71</v>
      </c>
      <c r="E668" s="1">
        <v>0</v>
      </c>
      <c r="F668" s="1">
        <v>0</v>
      </c>
      <c r="G668" s="2">
        <f t="shared" si="10"/>
        <v>1665687.2274000002</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910.76</v>
      </c>
      <c r="D670" s="1">
        <f>'PR-RAS'!E677</f>
        <v>754.69</v>
      </c>
      <c r="E670" s="1">
        <v>0</v>
      </c>
      <c r="F670" s="1">
        <v>0</v>
      </c>
      <c r="G670" s="2">
        <f t="shared" si="10"/>
        <v>1619.0736600000002</v>
      </c>
      <c r="H670" s="2">
        <f t="shared" si="11"/>
        <v>0.54999999999995453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5232</v>
      </c>
      <c r="D687" s="1">
        <f>'PR-RAS'!E694</f>
        <v>25630.2</v>
      </c>
      <c r="E687" s="1">
        <v>0</v>
      </c>
      <c r="F687" s="1">
        <v>0</v>
      </c>
      <c r="G687" s="2">
        <f t="shared" si="10"/>
        <v>38753.786400000005</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5985.88</v>
      </c>
      <c r="D705" s="1">
        <f>'PR-RAS'!E712</f>
        <v>1828.95</v>
      </c>
      <c r="E705" s="1">
        <v>0</v>
      </c>
      <c r="F705" s="1">
        <v>0</v>
      </c>
      <c r="G705" s="2">
        <f t="shared" si="10"/>
        <v>6789.2211200000002</v>
      </c>
      <c r="H705" s="2">
        <f t="shared" si="11"/>
        <v>0.16999999999984539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2327.7199999999998</v>
      </c>
      <c r="E709" s="1">
        <v>0</v>
      </c>
      <c r="F709" s="1">
        <v>0</v>
      </c>
      <c r="G709" s="2">
        <f t="shared" si="10"/>
        <v>3296.0515199999995</v>
      </c>
      <c r="H709" s="2">
        <f t="shared" si="11"/>
        <v>0.28000000000020009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1927.56</v>
      </c>
      <c r="D710" s="1">
        <f>'PR-RAS'!E717</f>
        <v>882.88</v>
      </c>
      <c r="E710" s="1">
        <v>0</v>
      </c>
      <c r="F710" s="1">
        <v>0</v>
      </c>
      <c r="G710" s="2">
        <f t="shared" si="10"/>
        <v>2618.5638799999997</v>
      </c>
      <c r="H710" s="2">
        <f t="shared" si="11"/>
        <v>0.56000000000005912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12301.94</v>
      </c>
      <c r="D711" s="1">
        <f>'PR-RAS'!E718</f>
        <v>12194.73</v>
      </c>
      <c r="E711" s="1">
        <v>0</v>
      </c>
      <c r="F711" s="1">
        <v>0</v>
      </c>
      <c r="G711" s="2">
        <f t="shared" si="10"/>
        <v>26050.894</v>
      </c>
      <c r="H711" s="2">
        <f t="shared" si="11"/>
        <v>0.32999999999992724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2114.9699999999998</v>
      </c>
      <c r="D713" s="1">
        <f>'PR-RAS'!E720</f>
        <v>1720</v>
      </c>
      <c r="E713" s="1">
        <v>0</v>
      </c>
      <c r="F713" s="1">
        <v>0</v>
      </c>
      <c r="G713" s="2">
        <f t="shared" si="10"/>
        <v>3955.1386399999992</v>
      </c>
      <c r="H713" s="2">
        <f t="shared" si="11"/>
        <v>3.0000000000200089E-2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1358.38</v>
      </c>
      <c r="E715" s="1">
        <v>0</v>
      </c>
      <c r="F715" s="1">
        <v>0</v>
      </c>
      <c r="G715" s="2">
        <f t="shared" si="10"/>
        <v>1939.7666400000001</v>
      </c>
      <c r="H715" s="2">
        <f t="shared" si="11"/>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450</v>
      </c>
      <c r="D716" s="1">
        <f>'PR-RAS'!E723</f>
        <v>0</v>
      </c>
      <c r="E716" s="1">
        <v>0</v>
      </c>
      <c r="F716" s="1">
        <v>0</v>
      </c>
      <c r="G716" s="2">
        <f t="shared" si="10"/>
        <v>321.75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107.37</v>
      </c>
      <c r="D719" s="1">
        <f>'PR-RAS'!E726</f>
        <v>75.92</v>
      </c>
      <c r="E719" s="1">
        <v>0</v>
      </c>
      <c r="F719" s="1">
        <v>0</v>
      </c>
      <c r="G719" s="2">
        <f t="shared" si="10"/>
        <v>186.11278000000001</v>
      </c>
      <c r="H719" s="2">
        <f t="shared" si="11"/>
        <v>0.45000000000000284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12.6</v>
      </c>
      <c r="D821" s="1">
        <f>'PR-RAS'!E828</f>
        <v>38.61</v>
      </c>
      <c r="E821" s="1">
        <v>0</v>
      </c>
      <c r="F821" s="1">
        <v>0</v>
      </c>
      <c r="G821" s="2">
        <f t="shared" si="18"/>
        <v>73.652399999999986</v>
      </c>
      <c r="H821" s="2">
        <f t="shared" si="19"/>
        <v>0.79000000000000092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394563.87</v>
      </c>
      <c r="D984" s="6">
        <f>BILANCA!E6</f>
        <v>402996.47000000003</v>
      </c>
      <c r="E984" s="6">
        <v>0</v>
      </c>
      <c r="F984" s="6">
        <v>0</v>
      </c>
      <c r="G984" s="7">
        <f t="shared" ref="G984:G1241" si="22">B984/1000*C984+B984/500*D984</f>
        <v>1200.55681</v>
      </c>
      <c r="H984" s="7">
        <f t="shared" si="19"/>
        <v>0.6000000000349246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315047.33</v>
      </c>
      <c r="D985" s="1">
        <f>BILANCA!E7</f>
        <v>312735.01</v>
      </c>
      <c r="E985" s="1">
        <v>0</v>
      </c>
      <c r="F985" s="1">
        <v>0</v>
      </c>
      <c r="G985" s="2">
        <f t="shared" si="22"/>
        <v>1881.0347000000002</v>
      </c>
      <c r="H985" s="2">
        <f t="shared" si="19"/>
        <v>0.34000000002561137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315047.33</v>
      </c>
      <c r="D990" s="1">
        <f>BILANCA!E12</f>
        <v>312735.01</v>
      </c>
      <c r="E990" s="1">
        <v>0</v>
      </c>
      <c r="F990" s="1">
        <v>0</v>
      </c>
      <c r="G990" s="2">
        <f t="shared" si="22"/>
        <v>6583.6214500000006</v>
      </c>
      <c r="H990" s="2">
        <f t="shared" si="19"/>
        <v>0.34000000002561137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231863.28000000003</v>
      </c>
      <c r="D991" s="1">
        <f>BILANCA!E13</f>
        <v>221113.65000000002</v>
      </c>
      <c r="E991" s="1">
        <v>0</v>
      </c>
      <c r="F991" s="1">
        <v>0</v>
      </c>
      <c r="G991" s="2">
        <f t="shared" si="22"/>
        <v>5392.7246400000004</v>
      </c>
      <c r="H991" s="2">
        <f t="shared" si="19"/>
        <v>0.63000000000465661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859970.42</v>
      </c>
      <c r="D993" s="1">
        <f>BILANCA!E15</f>
        <v>859970.42</v>
      </c>
      <c r="E993" s="1">
        <v>0</v>
      </c>
      <c r="F993" s="1">
        <v>0</v>
      </c>
      <c r="G993" s="2">
        <f t="shared" si="22"/>
        <v>25799.1126</v>
      </c>
      <c r="H993" s="2">
        <f t="shared" si="19"/>
        <v>0.84000000008381903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628107.14</v>
      </c>
      <c r="D996" s="1">
        <f>BILANCA!E18</f>
        <v>638856.77</v>
      </c>
      <c r="E996" s="1">
        <v>0</v>
      </c>
      <c r="F996" s="1">
        <v>0</v>
      </c>
      <c r="G996" s="2">
        <f t="shared" si="22"/>
        <v>24775.668840000002</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26880.350000000006</v>
      </c>
      <c r="D997" s="1">
        <f>BILANCA!E19</f>
        <v>48685.610000000015</v>
      </c>
      <c r="E997" s="1">
        <v>0</v>
      </c>
      <c r="F997" s="1">
        <v>0</v>
      </c>
      <c r="G997" s="2">
        <f t="shared" si="22"/>
        <v>1739.5219800000004</v>
      </c>
      <c r="H997" s="2">
        <f t="shared" si="19"/>
        <v>0.73999999999068677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148956.01</v>
      </c>
      <c r="D998" s="1">
        <f>BILANCA!E20</f>
        <v>179582.28</v>
      </c>
      <c r="E998" s="1">
        <v>0</v>
      </c>
      <c r="F998" s="1">
        <v>0</v>
      </c>
      <c r="G998" s="2">
        <f t="shared" si="22"/>
        <v>7621.8085499999997</v>
      </c>
      <c r="H998" s="2">
        <f t="shared" si="19"/>
        <v>0.29000000000814907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7651.29</v>
      </c>
      <c r="D999" s="1">
        <f>BILANCA!E21</f>
        <v>7395.72</v>
      </c>
      <c r="E999" s="1">
        <v>0</v>
      </c>
      <c r="F999" s="1">
        <v>0</v>
      </c>
      <c r="G999" s="2">
        <f t="shared" si="22"/>
        <v>359.08368000000002</v>
      </c>
      <c r="H999" s="2">
        <f t="shared" si="19"/>
        <v>0.56999999999970896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18006.650000000001</v>
      </c>
      <c r="D1000" s="1">
        <f>BILANCA!E22</f>
        <v>15299.09</v>
      </c>
      <c r="E1000" s="1">
        <v>0</v>
      </c>
      <c r="F1000" s="1">
        <v>0</v>
      </c>
      <c r="G1000" s="2">
        <f t="shared" si="22"/>
        <v>826.2821100000001</v>
      </c>
      <c r="H1000" s="2">
        <f t="shared" si="19"/>
        <v>0.43999999999869033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256.32</v>
      </c>
      <c r="D1001" s="1">
        <f>BILANCA!E23</f>
        <v>256.32</v>
      </c>
      <c r="E1001" s="1">
        <v>0</v>
      </c>
      <c r="F1001" s="1">
        <v>0</v>
      </c>
      <c r="G1001" s="2">
        <f t="shared" si="22"/>
        <v>13.841279999999998</v>
      </c>
      <c r="H1001" s="2">
        <f t="shared" si="19"/>
        <v>0.63999999999998636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5781.1</v>
      </c>
      <c r="D1003" s="1">
        <f>BILANCA!E25</f>
        <v>7276.67</v>
      </c>
      <c r="E1003" s="1">
        <v>0</v>
      </c>
      <c r="F1003" s="1">
        <v>0</v>
      </c>
      <c r="G1003" s="2">
        <f t="shared" si="22"/>
        <v>406.68880000000001</v>
      </c>
      <c r="H1003" s="2">
        <f t="shared" si="19"/>
        <v>0.43000000000029104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10725.87</v>
      </c>
      <c r="D1004" s="1">
        <f>BILANCA!E26</f>
        <v>25713.05</v>
      </c>
      <c r="E1004" s="1">
        <v>0</v>
      </c>
      <c r="F1004" s="1">
        <v>0</v>
      </c>
      <c r="G1004" s="2">
        <f t="shared" si="22"/>
        <v>1305.19137</v>
      </c>
      <c r="H1004" s="2">
        <f t="shared" si="19"/>
        <v>0.17999999999847205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164496.89000000001</v>
      </c>
      <c r="D1006" s="1">
        <f>BILANCA!E28</f>
        <v>186837.52</v>
      </c>
      <c r="E1006" s="1">
        <v>0</v>
      </c>
      <c r="F1006" s="1">
        <v>0</v>
      </c>
      <c r="G1006" s="2">
        <f t="shared" si="22"/>
        <v>12377.954390000001</v>
      </c>
      <c r="H1006" s="2">
        <f t="shared" si="19"/>
        <v>0.58999999999650754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56303.700000000004</v>
      </c>
      <c r="D1013" s="1">
        <f>BILANCA!E35</f>
        <v>42935.75</v>
      </c>
      <c r="E1013" s="1">
        <v>0</v>
      </c>
      <c r="F1013" s="1">
        <v>0</v>
      </c>
      <c r="G1013" s="2">
        <f t="shared" si="22"/>
        <v>4265.2560000000003</v>
      </c>
      <c r="H1013" s="2">
        <f t="shared" si="19"/>
        <v>0.54999999999563443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72778.880000000005</v>
      </c>
      <c r="D1014" s="1">
        <f>BILANCA!E36</f>
        <v>74278.41</v>
      </c>
      <c r="E1014" s="1">
        <v>0</v>
      </c>
      <c r="F1014" s="1">
        <v>0</v>
      </c>
      <c r="G1014" s="2">
        <f t="shared" si="22"/>
        <v>6861.4066999999995</v>
      </c>
      <c r="H1014" s="2">
        <f t="shared" si="19"/>
        <v>0.52999999999883585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16475.18</v>
      </c>
      <c r="D1018" s="1">
        <f>BILANCA!E40</f>
        <v>31342.66</v>
      </c>
      <c r="E1018" s="1">
        <v>0</v>
      </c>
      <c r="F1018" s="1">
        <v>0</v>
      </c>
      <c r="G1018" s="2">
        <f t="shared" si="22"/>
        <v>2770.6175000000003</v>
      </c>
      <c r="H1018" s="2">
        <f t="shared" si="19"/>
        <v>0.52000000000043656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1248.92</v>
      </c>
      <c r="D1025" s="1">
        <f>BILANCA!E47</f>
        <v>1248.92</v>
      </c>
      <c r="E1025" s="1">
        <v>0</v>
      </c>
      <c r="F1025" s="1">
        <v>0</v>
      </c>
      <c r="G1025" s="2">
        <f t="shared" si="22"/>
        <v>157.36392000000001</v>
      </c>
      <c r="H1025" s="2">
        <f t="shared" si="19"/>
        <v>0.15999999999985448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1248.92</v>
      </c>
      <c r="D1028" s="1">
        <f>BILANCA!E50</f>
        <v>1248.92</v>
      </c>
      <c r="E1028" s="1">
        <v>0</v>
      </c>
      <c r="F1028" s="1">
        <v>0</v>
      </c>
      <c r="G1028" s="2">
        <f t="shared" si="22"/>
        <v>168.60419999999999</v>
      </c>
      <c r="H1028" s="2">
        <f t="shared" si="19"/>
        <v>0.15999999999985448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19219.169999999998</v>
      </c>
      <c r="D1032" s="1">
        <f>BILANCA!E54</f>
        <v>18064.79</v>
      </c>
      <c r="E1032" s="1">
        <v>0</v>
      </c>
      <c r="F1032" s="1">
        <v>0</v>
      </c>
      <c r="G1032" s="2">
        <f t="shared" si="22"/>
        <v>2712.0887500000003</v>
      </c>
      <c r="H1032" s="2">
        <f t="shared" si="19"/>
        <v>0.37999999999738066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19219.169999999998</v>
      </c>
      <c r="D1033" s="1">
        <f>BILANCA!E55</f>
        <v>18064.79</v>
      </c>
      <c r="E1033" s="1">
        <v>0</v>
      </c>
      <c r="F1033" s="1">
        <v>0</v>
      </c>
      <c r="G1033" s="2">
        <f t="shared" si="22"/>
        <v>2767.4375</v>
      </c>
      <c r="H1033" s="2">
        <f t="shared" si="19"/>
        <v>0.37999999999738066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79516.539999999994</v>
      </c>
      <c r="D1046" s="1">
        <f>BILANCA!E68</f>
        <v>90261.46</v>
      </c>
      <c r="E1046" s="1">
        <v>0</v>
      </c>
      <c r="F1046" s="1">
        <v>0</v>
      </c>
      <c r="G1046" s="2">
        <f t="shared" si="22"/>
        <v>16382.485980000001</v>
      </c>
      <c r="H1046" s="2">
        <f t="shared" si="19"/>
        <v>0.92000000001280569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11347.98</v>
      </c>
      <c r="D1047" s="1">
        <f>BILANCA!E69</f>
        <v>12111.3</v>
      </c>
      <c r="E1047" s="1">
        <v>0</v>
      </c>
      <c r="F1047" s="1">
        <v>0</v>
      </c>
      <c r="G1047" s="2">
        <f t="shared" si="22"/>
        <v>2276.51712</v>
      </c>
      <c r="H1047" s="2">
        <f t="shared" si="19"/>
        <v>0.31999999999970896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11347.98</v>
      </c>
      <c r="D1048" s="1">
        <f>BILANCA!E70</f>
        <v>12111.3</v>
      </c>
      <c r="E1048" s="1">
        <v>0</v>
      </c>
      <c r="F1048" s="1">
        <v>0</v>
      </c>
      <c r="G1048" s="2">
        <f t="shared" si="22"/>
        <v>2312.0877</v>
      </c>
      <c r="H1048" s="2">
        <f t="shared" si="19"/>
        <v>0.31999999999970896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11347.98</v>
      </c>
      <c r="D1050" s="1">
        <f>BILANCA!E72</f>
        <v>12111.3</v>
      </c>
      <c r="E1050" s="1">
        <v>0</v>
      </c>
      <c r="F1050" s="1">
        <v>0</v>
      </c>
      <c r="G1050" s="2">
        <f t="shared" si="22"/>
        <v>2383.2288600000002</v>
      </c>
      <c r="H1050" s="2">
        <f t="shared" si="19"/>
        <v>0.31999999999970896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3152.86</v>
      </c>
      <c r="D1056" s="1">
        <f>BILANCA!E78</f>
        <v>2029.22</v>
      </c>
      <c r="E1056" s="1">
        <v>0</v>
      </c>
      <c r="F1056" s="1">
        <v>0</v>
      </c>
      <c r="G1056" s="2">
        <f t="shared" si="22"/>
        <v>526.42489999999998</v>
      </c>
      <c r="H1056" s="2">
        <f t="shared" si="19"/>
        <v>0.35999999999989996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3152.86</v>
      </c>
      <c r="D1064" s="1">
        <f>BILANCA!E86</f>
        <v>2029.22</v>
      </c>
      <c r="E1064" s="1">
        <v>0</v>
      </c>
      <c r="F1064" s="1">
        <v>0</v>
      </c>
      <c r="G1064" s="2">
        <f t="shared" si="22"/>
        <v>584.11530000000005</v>
      </c>
      <c r="H1064" s="2">
        <f t="shared" si="19"/>
        <v>0.35999999999989996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959.85</v>
      </c>
      <c r="D1124" s="1">
        <f>BILANCA!E146</f>
        <v>1319.7</v>
      </c>
      <c r="E1124" s="1">
        <v>0</v>
      </c>
      <c r="F1124" s="1">
        <v>0</v>
      </c>
      <c r="G1124" s="2">
        <f t="shared" si="22"/>
        <v>507.49424999999997</v>
      </c>
      <c r="H1124" s="2">
        <f t="shared" si="23"/>
        <v>0.44999999999993179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480</v>
      </c>
      <c r="E1137" s="1">
        <v>0</v>
      </c>
      <c r="F1137" s="1">
        <v>0</v>
      </c>
      <c r="G1137" s="2">
        <f t="shared" si="22"/>
        <v>147.84</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959.85</v>
      </c>
      <c r="D1138" s="1">
        <f>BILANCA!E160</f>
        <v>839.7</v>
      </c>
      <c r="E1138" s="1">
        <v>0</v>
      </c>
      <c r="F1138" s="1">
        <v>0</v>
      </c>
      <c r="G1138" s="2">
        <f t="shared" si="22"/>
        <v>409.08375000000001</v>
      </c>
      <c r="H1138" s="2">
        <f t="shared" si="23"/>
        <v>0.44999999999993179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64055.85</v>
      </c>
      <c r="D1148" s="1">
        <f>BILANCA!E170</f>
        <v>74801.240000000005</v>
      </c>
      <c r="E1148" s="1">
        <v>0</v>
      </c>
      <c r="F1148" s="1">
        <v>0</v>
      </c>
      <c r="G1148" s="2">
        <f t="shared" si="22"/>
        <v>35253.624450000003</v>
      </c>
      <c r="H1148" s="2">
        <f t="shared" si="23"/>
        <v>0.39000000000669388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64055.85</v>
      </c>
      <c r="D1151" s="1">
        <f>BILANCA!E173</f>
        <v>74801.240000000005</v>
      </c>
      <c r="E1151" s="1">
        <v>0</v>
      </c>
      <c r="F1151" s="1">
        <v>0</v>
      </c>
      <c r="G1151" s="2">
        <f t="shared" si="22"/>
        <v>35894.599440000005</v>
      </c>
      <c r="H1151" s="2">
        <f t="shared" si="23"/>
        <v>0.39000000000669388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394563.87</v>
      </c>
      <c r="D1152" s="1">
        <f>BILANCA!E175</f>
        <v>402996.47</v>
      </c>
      <c r="E1152" s="1">
        <v>0</v>
      </c>
      <c r="F1152" s="1">
        <v>0</v>
      </c>
      <c r="G1152" s="2">
        <f t="shared" si="22"/>
        <v>202894.10089</v>
      </c>
      <c r="H1152" s="2">
        <f t="shared" si="23"/>
        <v>0.59999999997671694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70111.73</v>
      </c>
      <c r="D1153" s="1">
        <f>BILANCA!E176</f>
        <v>89535.03</v>
      </c>
      <c r="E1153" s="1">
        <v>0</v>
      </c>
      <c r="F1153" s="1">
        <v>0</v>
      </c>
      <c r="G1153" s="2">
        <f t="shared" si="22"/>
        <v>42360.904300000002</v>
      </c>
      <c r="H1153" s="2">
        <f t="shared" si="23"/>
        <v>0.30000000000291038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70111.73</v>
      </c>
      <c r="D1154" s="1">
        <f>BILANCA!E177</f>
        <v>89535.03</v>
      </c>
      <c r="E1154" s="1">
        <v>0</v>
      </c>
      <c r="F1154" s="1">
        <v>0</v>
      </c>
      <c r="G1154" s="2">
        <f t="shared" si="22"/>
        <v>42610.086089999997</v>
      </c>
      <c r="H1154" s="2">
        <f t="shared" si="23"/>
        <v>0.30000000000291038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63915.85</v>
      </c>
      <c r="D1155" s="1">
        <f>BILANCA!E178</f>
        <v>74633.240000000005</v>
      </c>
      <c r="E1155" s="1">
        <v>0</v>
      </c>
      <c r="F1155" s="1">
        <v>0</v>
      </c>
      <c r="G1155" s="2">
        <f t="shared" si="22"/>
        <v>36667.360759999996</v>
      </c>
      <c r="H1155" s="2">
        <f t="shared" si="23"/>
        <v>0.39000000000669388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2919.79</v>
      </c>
      <c r="D1156" s="1">
        <f>BILANCA!E179</f>
        <v>12672.95</v>
      </c>
      <c r="E1156" s="1">
        <v>0</v>
      </c>
      <c r="F1156" s="1">
        <v>0</v>
      </c>
      <c r="G1156" s="2">
        <f t="shared" si="22"/>
        <v>4889.9643699999997</v>
      </c>
      <c r="H1156" s="2">
        <f t="shared" si="23"/>
        <v>0.25999999999930878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16.48</v>
      </c>
      <c r="D1157" s="1">
        <f>BILANCA!E180</f>
        <v>15.2</v>
      </c>
      <c r="E1157" s="1">
        <v>0</v>
      </c>
      <c r="F1157" s="1">
        <v>0</v>
      </c>
      <c r="G1157" s="2">
        <f t="shared" si="22"/>
        <v>8.157119999999999</v>
      </c>
      <c r="H1157" s="2">
        <f t="shared" si="23"/>
        <v>0.67999999999999972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16.48</v>
      </c>
      <c r="D1160" s="1">
        <f>BILANCA!E183</f>
        <v>15.2</v>
      </c>
      <c r="E1160" s="1">
        <v>0</v>
      </c>
      <c r="F1160" s="1">
        <v>0</v>
      </c>
      <c r="G1160" s="2">
        <f t="shared" si="22"/>
        <v>8.2977600000000002</v>
      </c>
      <c r="H1160" s="2">
        <f t="shared" si="23"/>
        <v>0.67999999999999972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3259.61</v>
      </c>
      <c r="D1165" s="1">
        <f>BILANCA!E188</f>
        <v>2213.64</v>
      </c>
      <c r="E1165" s="1">
        <v>0</v>
      </c>
      <c r="F1165" s="1">
        <v>0</v>
      </c>
      <c r="G1165" s="2">
        <f t="shared" si="22"/>
        <v>1399.0139799999999</v>
      </c>
      <c r="H1165" s="2">
        <f t="shared" si="23"/>
        <v>0.75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324452.14</v>
      </c>
      <c r="D1214" s="1">
        <f>BILANCA!E237</f>
        <v>313461.43999999994</v>
      </c>
      <c r="E1214" s="1">
        <v>0</v>
      </c>
      <c r="F1214" s="1">
        <v>0</v>
      </c>
      <c r="G1214" s="2">
        <f t="shared" si="22"/>
        <v>219767.62961999996</v>
      </c>
      <c r="H1214" s="2">
        <f t="shared" si="23"/>
        <v>0.57999999995809048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315047.33</v>
      </c>
      <c r="D1215" s="1">
        <f>BILANCA!E238</f>
        <v>312735.00999999995</v>
      </c>
      <c r="E1215" s="1">
        <v>0</v>
      </c>
      <c r="F1215" s="1">
        <v>0</v>
      </c>
      <c r="G1215" s="2">
        <f t="shared" si="22"/>
        <v>218200.02519999997</v>
      </c>
      <c r="H1215" s="2">
        <f t="shared" si="23"/>
        <v>0.33999999996740371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315047.33</v>
      </c>
      <c r="D1216" s="1">
        <f>BILANCA!E239</f>
        <v>312735.00999999995</v>
      </c>
      <c r="E1216" s="1">
        <v>0</v>
      </c>
      <c r="F1216" s="1">
        <v>0</v>
      </c>
      <c r="G1216" s="2">
        <f t="shared" si="22"/>
        <v>219140.54255000001</v>
      </c>
      <c r="H1216" s="2">
        <f t="shared" si="23"/>
        <v>0.33999999996740371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312342.28000000003</v>
      </c>
      <c r="D1217" s="1">
        <f>BILANCA!E240</f>
        <v>311050.84999999998</v>
      </c>
      <c r="E1217" s="1">
        <v>0</v>
      </c>
      <c r="F1217" s="1">
        <v>0</v>
      </c>
      <c r="G1217" s="2">
        <f t="shared" si="22"/>
        <v>218659.89132</v>
      </c>
      <c r="H1217" s="2">
        <f t="shared" si="23"/>
        <v>0.43000000005122274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2705.05</v>
      </c>
      <c r="D1218" s="1">
        <f>BILANCA!E241</f>
        <v>1684.16</v>
      </c>
      <c r="E1218" s="1">
        <v>0</v>
      </c>
      <c r="F1218" s="1">
        <v>0</v>
      </c>
      <c r="G1218" s="2">
        <f t="shared" si="22"/>
        <v>1427.2419500000001</v>
      </c>
      <c r="H1218" s="2">
        <f t="shared" si="23"/>
        <v>0.21000000000026375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8444.9599999999991</v>
      </c>
      <c r="D1222" s="1">
        <f>BILANCA!E245</f>
        <v>-593.26999999999953</v>
      </c>
      <c r="E1222" s="1">
        <v>0</v>
      </c>
      <c r="F1222" s="1">
        <v>0</v>
      </c>
      <c r="G1222" s="2">
        <f t="shared" si="22"/>
        <v>1734.7623799999999</v>
      </c>
      <c r="H1222" s="2">
        <f t="shared" si="23"/>
        <v>0.31000000000040018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8444.9599999999991</v>
      </c>
      <c r="D1223" s="1">
        <f>BILANCA!E246</f>
        <v>7971.88</v>
      </c>
      <c r="E1223" s="1">
        <v>0</v>
      </c>
      <c r="F1223" s="1">
        <v>0</v>
      </c>
      <c r="G1223" s="2">
        <f t="shared" si="22"/>
        <v>5853.2927999999993</v>
      </c>
      <c r="H1223" s="2">
        <f t="shared" si="23"/>
        <v>0.16000000000076398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8341.4</v>
      </c>
      <c r="D1224" s="1">
        <f>BILANCA!E247</f>
        <v>7971.88</v>
      </c>
      <c r="E1224" s="1">
        <v>0</v>
      </c>
      <c r="F1224" s="1">
        <v>0</v>
      </c>
      <c r="G1224" s="2">
        <f t="shared" si="22"/>
        <v>5852.7235600000004</v>
      </c>
      <c r="H1224" s="2">
        <f t="shared" si="23"/>
        <v>0.51999999999952706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103.56</v>
      </c>
      <c r="D1225" s="1">
        <f>BILANCA!E248</f>
        <v>0</v>
      </c>
      <c r="E1225" s="1">
        <v>0</v>
      </c>
      <c r="F1225" s="1">
        <v>0</v>
      </c>
      <c r="G1225" s="2">
        <f t="shared" si="22"/>
        <v>25.061520000000002</v>
      </c>
      <c r="H1225" s="2">
        <f t="shared" si="23"/>
        <v>0.43999999999999773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8565.15</v>
      </c>
      <c r="E1227" s="1">
        <v>0</v>
      </c>
      <c r="F1227" s="1">
        <v>0</v>
      </c>
      <c r="G1227" s="2">
        <f t="shared" si="22"/>
        <v>4179.7932000000001</v>
      </c>
      <c r="H1227" s="2">
        <f t="shared" si="23"/>
        <v>0.1499999999996362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8565.15</v>
      </c>
      <c r="E1229" s="1">
        <v>0</v>
      </c>
      <c r="F1229" s="1">
        <v>0</v>
      </c>
      <c r="G1229" s="2">
        <f t="shared" si="22"/>
        <v>4214.0537999999997</v>
      </c>
      <c r="H1229" s="2">
        <f t="shared" si="23"/>
        <v>0.1499999999996362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959.85</v>
      </c>
      <c r="D1232" s="1">
        <f>BILANCA!E255</f>
        <v>1319.7</v>
      </c>
      <c r="E1232" s="1">
        <v>0</v>
      </c>
      <c r="F1232" s="1">
        <v>0</v>
      </c>
      <c r="G1232" s="2">
        <f t="shared" si="22"/>
        <v>896.21325000000002</v>
      </c>
      <c r="H1232" s="2">
        <f t="shared" si="23"/>
        <v>0.44999999999993179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37248.07</v>
      </c>
      <c r="D1236" s="1">
        <f>BILANCA!E259</f>
        <v>0</v>
      </c>
      <c r="E1236" s="1">
        <v>0</v>
      </c>
      <c r="F1236" s="1">
        <v>0</v>
      </c>
      <c r="G1236" s="2">
        <f t="shared" si="22"/>
        <v>9423.7617100000007</v>
      </c>
      <c r="H1236" s="2">
        <f t="shared" si="23"/>
        <v>6.9999999999708962E-2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37248.07</v>
      </c>
      <c r="D1237" s="1">
        <f>BILANCA!E260</f>
        <v>0</v>
      </c>
      <c r="E1237" s="1">
        <v>0</v>
      </c>
      <c r="F1237" s="1">
        <v>0</v>
      </c>
      <c r="G1237" s="2">
        <f t="shared" si="22"/>
        <v>9461.0097800000003</v>
      </c>
      <c r="H1237" s="2">
        <f t="shared" si="23"/>
        <v>6.9999999999708962E-2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959.85</v>
      </c>
      <c r="D1241" s="1">
        <f>BILANCA!E265</f>
        <v>1319.7</v>
      </c>
      <c r="E1241" s="1">
        <v>0</v>
      </c>
      <c r="F1241" s="1">
        <v>0</v>
      </c>
      <c r="G1241" s="2">
        <f t="shared" si="22"/>
        <v>928.6065000000001</v>
      </c>
      <c r="H1241" s="2">
        <f t="shared" si="23"/>
        <v>0.44999999999993179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3152.86</v>
      </c>
      <c r="D1244" s="1">
        <f>BILANCA!E268</f>
        <v>2029.22</v>
      </c>
      <c r="E1244" s="1">
        <v>0</v>
      </c>
      <c r="F1244" s="1">
        <v>0</v>
      </c>
      <c r="G1244" s="2">
        <f t="shared" si="24"/>
        <v>1882.1493</v>
      </c>
      <c r="H1244" s="2">
        <f t="shared" si="23"/>
        <v>0.35999999999989996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70111.73</v>
      </c>
      <c r="D1264" s="1">
        <f>BILANCA!E288</f>
        <v>89535.03</v>
      </c>
      <c r="E1264" s="1">
        <v>0</v>
      </c>
      <c r="F1264" s="1">
        <v>0</v>
      </c>
      <c r="G1264" s="2">
        <f t="shared" si="24"/>
        <v>70020.082989999995</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3259.61</v>
      </c>
      <c r="D1278" s="1">
        <f>BILANCA!E302</f>
        <v>2213.64</v>
      </c>
      <c r="E1278" s="1">
        <v>0</v>
      </c>
      <c r="F1278" s="1">
        <v>0</v>
      </c>
      <c r="G1278" s="2">
        <f t="shared" si="24"/>
        <v>2267.6325499999998</v>
      </c>
      <c r="H1278" s="2">
        <f t="shared" si="23"/>
        <v>0.75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861292.61</v>
      </c>
      <c r="D1408" s="1">
        <f>'RAS-funkcijski'!E114</f>
        <v>1021060.49</v>
      </c>
      <c r="E1408" s="1">
        <v>0</v>
      </c>
      <c r="F1408" s="1">
        <v>0</v>
      </c>
      <c r="G1408" s="2">
        <f t="shared" si="24"/>
        <v>319375.49489999999</v>
      </c>
      <c r="H1408" s="2">
        <f t="shared" si="27"/>
        <v>0.88000000000465661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861009.36</v>
      </c>
      <c r="D1412" s="1">
        <f>'RAS-funkcijski'!E118</f>
        <v>1021060.49</v>
      </c>
      <c r="E1412" s="1">
        <v>0</v>
      </c>
      <c r="F1412" s="1">
        <v>0</v>
      </c>
      <c r="G1412" s="2">
        <f t="shared" si="24"/>
        <v>330956.85876000003</v>
      </c>
      <c r="H1412" s="2">
        <f t="shared" si="27"/>
        <v>0.84999999997671694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861009.36</v>
      </c>
      <c r="D1414" s="1">
        <f>'RAS-funkcijski'!E120</f>
        <v>1021060.49</v>
      </c>
      <c r="E1414" s="1">
        <v>0</v>
      </c>
      <c r="F1414" s="1">
        <v>0</v>
      </c>
      <c r="G1414" s="2">
        <f t="shared" si="24"/>
        <v>336763.11944000004</v>
      </c>
      <c r="H1414" s="2">
        <f t="shared" si="27"/>
        <v>0.84999999997671694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283.25</v>
      </c>
      <c r="D1422" s="1">
        <f>'RAS-funkcijski'!E128</f>
        <v>0</v>
      </c>
      <c r="E1422" s="1">
        <v>0</v>
      </c>
      <c r="F1422" s="1">
        <v>0</v>
      </c>
      <c r="G1422" s="2">
        <f t="shared" si="24"/>
        <v>35.122999999999998</v>
      </c>
      <c r="H1422" s="2">
        <f t="shared" si="27"/>
        <v>0.25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861292.61</v>
      </c>
      <c r="D1435" s="13">
        <f>'RAS-funkcijski'!E141</f>
        <v>1021060.49</v>
      </c>
      <c r="E1435" s="13">
        <v>0</v>
      </c>
      <c r="F1435" s="13">
        <v>0</v>
      </c>
      <c r="G1435" s="14">
        <f t="shared" si="24"/>
        <v>397767.66183</v>
      </c>
      <c r="H1435" s="14">
        <f t="shared" si="27"/>
        <v>0.88000000000465661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28903.25</v>
      </c>
      <c r="D1436" s="6">
        <f>'P-VRIO'!E5</f>
        <v>445.58</v>
      </c>
      <c r="E1436" s="6">
        <v>0</v>
      </c>
      <c r="F1436" s="6">
        <v>0</v>
      </c>
      <c r="G1436" s="7">
        <f t="shared" si="24"/>
        <v>29.794409999999999</v>
      </c>
      <c r="H1436" s="7">
        <f t="shared" si="27"/>
        <v>0.67000000000001592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445.58</v>
      </c>
      <c r="E1437" s="1">
        <v>0</v>
      </c>
      <c r="F1437" s="1">
        <v>0</v>
      </c>
      <c r="G1437" s="2">
        <f t="shared" si="24"/>
        <v>1.7823199999999999</v>
      </c>
      <c r="H1437" s="2">
        <f t="shared" si="27"/>
        <v>0.42000000000001592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445.58</v>
      </c>
      <c r="E1438" s="1">
        <v>0</v>
      </c>
      <c r="F1438" s="1">
        <v>0</v>
      </c>
      <c r="G1438" s="2">
        <f t="shared" si="24"/>
        <v>2.6734800000000001</v>
      </c>
      <c r="H1438" s="2">
        <f t="shared" si="27"/>
        <v>0.42000000000001592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445.58</v>
      </c>
      <c r="E1440" s="1">
        <v>0</v>
      </c>
      <c r="F1440" s="1">
        <v>0</v>
      </c>
      <c r="G1440" s="2">
        <f t="shared" si="24"/>
        <v>4.4558</v>
      </c>
      <c r="H1440" s="2">
        <f t="shared" si="27"/>
        <v>0.42000000000001592</v>
      </c>
      <c r="I1440" s="10">
        <f t="shared" si="28"/>
        <v>1.8714360000000709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28903.25</v>
      </c>
      <c r="D1453" s="1">
        <f>'P-VRIO'!E22</f>
        <v>0</v>
      </c>
      <c r="E1453" s="1">
        <v>0</v>
      </c>
      <c r="F1453" s="1">
        <v>0</v>
      </c>
      <c r="G1453" s="2">
        <f t="shared" si="24"/>
        <v>520.25849999999991</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28903.25</v>
      </c>
      <c r="D1454" s="1">
        <f>'P-VRIO'!E23</f>
        <v>0</v>
      </c>
      <c r="E1454" s="1">
        <v>0</v>
      </c>
      <c r="F1454" s="1">
        <v>0</v>
      </c>
      <c r="G1454" s="2">
        <f t="shared" si="24"/>
        <v>549.16174999999998</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28903.25</v>
      </c>
      <c r="D1456" s="1">
        <f>'P-VRIO'!E25</f>
        <v>0</v>
      </c>
      <c r="E1456" s="1">
        <v>0</v>
      </c>
      <c r="F1456" s="1">
        <v>0</v>
      </c>
      <c r="G1456" s="2">
        <f t="shared" si="24"/>
        <v>606.96825000000001</v>
      </c>
      <c r="H1456" s="2">
        <f t="shared" si="27"/>
        <v>0.25</v>
      </c>
      <c r="I1456" s="10">
        <f t="shared" si="30"/>
        <v>151.7420625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70111.73</v>
      </c>
      <c r="D1480" s="6"/>
      <c r="E1480" s="6">
        <v>0</v>
      </c>
      <c r="F1480" s="6">
        <v>0</v>
      </c>
      <c r="G1480" s="7">
        <f t="shared" ref="G1480:G1580" si="34">B1480/1000*C1480</f>
        <v>70.111729999999994</v>
      </c>
      <c r="H1480" s="7">
        <f t="shared" ref="H1480:H1580" si="35">ABS(C1480-ROUND(C1480,0))</f>
        <v>0.27000000000407454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1037098.2399999999</v>
      </c>
      <c r="D1481" s="1">
        <v>0</v>
      </c>
      <c r="E1481" s="1">
        <v>0</v>
      </c>
      <c r="F1481" s="1">
        <v>0</v>
      </c>
      <c r="G1481" s="2">
        <f t="shared" si="34"/>
        <v>2074.1964799999996</v>
      </c>
      <c r="H1481" s="2">
        <f t="shared" si="35"/>
        <v>0.23999999987427145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4828.22</v>
      </c>
      <c r="D1482" s="1">
        <v>0</v>
      </c>
      <c r="E1482" s="1">
        <v>0</v>
      </c>
      <c r="F1482" s="1">
        <v>0</v>
      </c>
      <c r="G1482" s="2">
        <f t="shared" si="34"/>
        <v>14.484660000000002</v>
      </c>
      <c r="H1482" s="2">
        <f t="shared" si="35"/>
        <v>0.22000000000025466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1023723.9299999999</v>
      </c>
      <c r="D1483" s="1">
        <v>0</v>
      </c>
      <c r="E1483" s="1">
        <v>0</v>
      </c>
      <c r="F1483" s="1">
        <v>0</v>
      </c>
      <c r="G1483" s="2">
        <f t="shared" si="34"/>
        <v>4094.89572</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899990.47</v>
      </c>
      <c r="D1484" s="1">
        <v>0</v>
      </c>
      <c r="E1484" s="1">
        <v>0</v>
      </c>
      <c r="F1484" s="1">
        <v>0</v>
      </c>
      <c r="G1484" s="2">
        <f t="shared" si="34"/>
        <v>4499.9523499999996</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123468.5</v>
      </c>
      <c r="D1485" s="1">
        <v>0</v>
      </c>
      <c r="E1485" s="1">
        <v>0</v>
      </c>
      <c r="F1485" s="1">
        <v>0</v>
      </c>
      <c r="G1485" s="2">
        <f t="shared" si="34"/>
        <v>740.81100000000004</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226.35</v>
      </c>
      <c r="D1486" s="1">
        <v>0</v>
      </c>
      <c r="E1486" s="1">
        <v>0</v>
      </c>
      <c r="F1486" s="1">
        <v>0</v>
      </c>
      <c r="G1486" s="2">
        <f t="shared" si="34"/>
        <v>1.5844499999999999</v>
      </c>
      <c r="H1486" s="2">
        <f t="shared" si="35"/>
        <v>0.34999999999999432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38.61</v>
      </c>
      <c r="D1489" s="1">
        <v>0</v>
      </c>
      <c r="E1489" s="1">
        <v>0</v>
      </c>
      <c r="F1489" s="1">
        <v>0</v>
      </c>
      <c r="G1489" s="2">
        <f t="shared" si="34"/>
        <v>0.3861</v>
      </c>
      <c r="H1489" s="2">
        <f t="shared" si="35"/>
        <v>0.39000000000000057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8546.09</v>
      </c>
      <c r="D1492" s="1">
        <v>0</v>
      </c>
      <c r="E1492" s="1">
        <v>0</v>
      </c>
      <c r="F1492" s="1">
        <v>0</v>
      </c>
      <c r="G1492" s="2">
        <f t="shared" si="34"/>
        <v>111.09917</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1017674.9399999998</v>
      </c>
      <c r="D1499" s="1">
        <v>0</v>
      </c>
      <c r="E1499" s="1">
        <v>0</v>
      </c>
      <c r="F1499" s="1">
        <v>0</v>
      </c>
      <c r="G1499" s="2">
        <f t="shared" si="34"/>
        <v>20353.498799999998</v>
      </c>
      <c r="H1499" s="2">
        <f t="shared" si="35"/>
        <v>6.0000000172294676E-2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5874.19</v>
      </c>
      <c r="D1500" s="1">
        <v>0</v>
      </c>
      <c r="E1500" s="1">
        <v>0</v>
      </c>
      <c r="F1500" s="1">
        <v>0</v>
      </c>
      <c r="G1500" s="2">
        <f t="shared" si="34"/>
        <v>123.35799</v>
      </c>
      <c r="H1500" s="2">
        <f t="shared" si="35"/>
        <v>0.18999999999959982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1003254.6599999999</v>
      </c>
      <c r="D1501" s="1">
        <v>0</v>
      </c>
      <c r="E1501" s="1">
        <v>0</v>
      </c>
      <c r="F1501" s="1">
        <v>0</v>
      </c>
      <c r="G1501" s="2">
        <f t="shared" si="34"/>
        <v>22071.602519999997</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889273.08</v>
      </c>
      <c r="D1502" s="1">
        <v>0</v>
      </c>
      <c r="E1502" s="1">
        <v>0</v>
      </c>
      <c r="F1502" s="1">
        <v>0</v>
      </c>
      <c r="G1502" s="2">
        <f t="shared" si="34"/>
        <v>20453.280839999999</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113715.34</v>
      </c>
      <c r="D1503" s="1">
        <v>0</v>
      </c>
      <c r="E1503" s="1">
        <v>0</v>
      </c>
      <c r="F1503" s="1">
        <v>0</v>
      </c>
      <c r="G1503" s="2">
        <f t="shared" si="34"/>
        <v>2729.1681600000002</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227.63</v>
      </c>
      <c r="D1504" s="1">
        <v>0</v>
      </c>
      <c r="E1504" s="1">
        <v>0</v>
      </c>
      <c r="F1504" s="1">
        <v>0</v>
      </c>
      <c r="G1504" s="2">
        <f t="shared" si="34"/>
        <v>5.6907500000000004</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38.61</v>
      </c>
      <c r="D1507" s="1">
        <v>0</v>
      </c>
      <c r="E1507" s="1">
        <v>0</v>
      </c>
      <c r="F1507" s="1">
        <v>0</v>
      </c>
      <c r="G1507" s="2">
        <f t="shared" si="34"/>
        <v>1.08108</v>
      </c>
      <c r="H1507" s="2">
        <f t="shared" si="35"/>
        <v>0.39000000000000057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8546.09</v>
      </c>
      <c r="D1510" s="1">
        <v>0</v>
      </c>
      <c r="E1510" s="1">
        <v>0</v>
      </c>
      <c r="F1510" s="1">
        <v>0</v>
      </c>
      <c r="G1510" s="2">
        <f t="shared" si="34"/>
        <v>264.92878999999999</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89535.030000000144</v>
      </c>
      <c r="D1517" s="1">
        <v>0</v>
      </c>
      <c r="E1517" s="1">
        <v>0</v>
      </c>
      <c r="F1517" s="1">
        <v>0</v>
      </c>
      <c r="G1517" s="2">
        <f t="shared" si="34"/>
        <v>3402.3311400000052</v>
      </c>
      <c r="H1517" s="2">
        <f t="shared" si="35"/>
        <v>3.0000000144354999E-2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89535.03</v>
      </c>
      <c r="D1576" s="1">
        <v>0</v>
      </c>
      <c r="E1576" s="1">
        <v>0</v>
      </c>
      <c r="F1576" s="1">
        <v>0</v>
      </c>
      <c r="G1576" s="2">
        <f t="shared" si="34"/>
        <v>8684.8979099999997</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2213.64</v>
      </c>
      <c r="D1577" s="1">
        <v>0</v>
      </c>
      <c r="E1577" s="1">
        <v>0</v>
      </c>
      <c r="F1577" s="1">
        <v>0</v>
      </c>
      <c r="G1577" s="2">
        <f t="shared" si="34"/>
        <v>216.93672000000001</v>
      </c>
      <c r="H1577" s="2">
        <f t="shared" si="35"/>
        <v>0.36000000000012733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87321.39</v>
      </c>
      <c r="D1578" s="1">
        <v>0</v>
      </c>
      <c r="E1578" s="1">
        <v>0</v>
      </c>
      <c r="F1578" s="1">
        <v>0</v>
      </c>
      <c r="G1578" s="2">
        <f t="shared" si="34"/>
        <v>8644.8176100000001</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17290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860310.9800000001</v>
      </c>
      <c r="I16" s="170">
        <f>'PR-RAS'!E6</f>
        <v>1011918.6999999998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855736.7699999999</v>
      </c>
      <c r="I17" s="170">
        <f>'PR-RAS'!E151</f>
        <v>1012288.22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8444.9600000002847</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593.27000000009866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315047.33</v>
      </c>
      <c r="I20" s="173">
        <f>BILANCA!E7</f>
        <v>312735.01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79516.539999999994</v>
      </c>
      <c r="I21" s="175">
        <f>BILANCA!E68</f>
        <v>90261.46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70111.73</v>
      </c>
      <c r="I22" s="175">
        <f>BILANCA!E176</f>
        <v>89535.03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324452.14</v>
      </c>
      <c r="I23" s="177">
        <f>BILANCA!E237</f>
        <v>313461.43999999994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861292.61</v>
      </c>
      <c r="I27" s="175">
        <f>'RAS-funkcijski'!E114</f>
        <v>1021060.49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861292.61</v>
      </c>
      <c r="I28" s="179">
        <f>'RAS-funkcijski'!E141</f>
        <v>1021060.49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28903.25</v>
      </c>
      <c r="I29" s="173">
        <f>'P-VRIO'!E5</f>
        <v>445.58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28903.25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70111.73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89535.030000000144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89535.03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860310.9800000001</v>
      </c>
      <c r="E6" s="51">
        <f>E7+E44+E50+E82+E106+E124+E133+E139</f>
        <v>1011918.6999999998</v>
      </c>
      <c r="F6" s="52">
        <f t="shared" ref="F6:F131" si="0">IF(D6&lt;&gt;0,IF(E6/D6&gt;=100,"&gt;&gt;100",E6/D6*100),"-")</f>
        <v>117.62243229767913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717441.54</v>
      </c>
      <c r="E50" s="51">
        <f>E51+E54+E59+E62+E65+E68+E71+E74+E77</f>
        <v>919376.59999999986</v>
      </c>
      <c r="F50" s="52">
        <f t="shared" si="0"/>
        <v>128.14655254001599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712209.54</v>
      </c>
      <c r="E68" s="51">
        <f t="shared" si="15"/>
        <v>893746.39999999991</v>
      </c>
      <c r="F68" s="52">
        <f t="shared" si="0"/>
        <v>125.48924857142462</v>
      </c>
    </row>
    <row r="69" spans="1:6" ht="12.75" customHeight="1" x14ac:dyDescent="0.2">
      <c r="A69" s="53" t="s">
        <v>184</v>
      </c>
      <c r="B69" s="85" t="s">
        <v>185</v>
      </c>
      <c r="C69" s="50" t="s">
        <v>184</v>
      </c>
      <c r="D69" s="242">
        <v>711298.78</v>
      </c>
      <c r="E69" s="242">
        <v>892991.71</v>
      </c>
      <c r="F69" s="52">
        <f t="shared" si="0"/>
        <v>125.5438270258245</v>
      </c>
    </row>
    <row r="70" spans="1:6" ht="24" x14ac:dyDescent="0.2">
      <c r="A70" s="53" t="s">
        <v>186</v>
      </c>
      <c r="B70" s="85" t="s">
        <v>187</v>
      </c>
      <c r="C70" s="50" t="s">
        <v>186</v>
      </c>
      <c r="D70" s="242">
        <v>910.76</v>
      </c>
      <c r="E70" s="242">
        <v>754.69</v>
      </c>
      <c r="F70" s="52">
        <f t="shared" si="0"/>
        <v>82.863762132724332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5232</v>
      </c>
      <c r="E74" s="51">
        <f t="shared" si="17"/>
        <v>25630.2</v>
      </c>
      <c r="F74" s="52">
        <f t="shared" si="0"/>
        <v>489.87385321100919</v>
      </c>
    </row>
    <row r="75" spans="1:6" ht="12.75" customHeight="1" x14ac:dyDescent="0.2">
      <c r="A75" s="53" t="s">
        <v>196</v>
      </c>
      <c r="B75" s="85" t="s">
        <v>197</v>
      </c>
      <c r="C75" s="50" t="s">
        <v>196</v>
      </c>
      <c r="D75" s="242">
        <v>5232</v>
      </c>
      <c r="E75" s="242">
        <v>25630.2</v>
      </c>
      <c r="F75" s="52">
        <f t="shared" si="0"/>
        <v>489.87385321100919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13.29</v>
      </c>
      <c r="E82" s="51">
        <f t="shared" si="19"/>
        <v>20.86</v>
      </c>
      <c r="F82" s="52">
        <f t="shared" si="0"/>
        <v>156.96012039127163</v>
      </c>
    </row>
    <row r="83" spans="1:6" ht="12.75" customHeight="1" x14ac:dyDescent="0.2">
      <c r="A83" s="53">
        <v>641</v>
      </c>
      <c r="B83" s="85" t="s">
        <v>212</v>
      </c>
      <c r="C83" s="50" t="s">
        <v>213</v>
      </c>
      <c r="D83" s="51">
        <f t="shared" ref="D83:E83" si="20">SUM(D84:D90)</f>
        <v>13.29</v>
      </c>
      <c r="E83" s="51">
        <f t="shared" si="20"/>
        <v>20.86</v>
      </c>
      <c r="F83" s="52">
        <f t="shared" si="0"/>
        <v>156.96012039127163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13.29</v>
      </c>
      <c r="E85" s="242">
        <v>20.86</v>
      </c>
      <c r="F85" s="52">
        <f t="shared" si="0"/>
        <v>156.96012039127163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6955.88</v>
      </c>
      <c r="E106" s="51">
        <f t="shared" si="23"/>
        <v>3288.95</v>
      </c>
      <c r="F106" s="52">
        <f t="shared" si="0"/>
        <v>47.283018108420499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6955.88</v>
      </c>
      <c r="E112" s="51">
        <f t="shared" si="25"/>
        <v>3288.95</v>
      </c>
      <c r="F112" s="52">
        <f t="shared" si="0"/>
        <v>47.283018108420499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6955.88</v>
      </c>
      <c r="E117" s="242">
        <v>3288.95</v>
      </c>
      <c r="F117" s="52">
        <f t="shared" si="0"/>
        <v>47.283018108420499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7894.28</v>
      </c>
      <c r="E124" s="51">
        <f t="shared" si="27"/>
        <v>9950.84</v>
      </c>
      <c r="F124" s="52">
        <f t="shared" si="0"/>
        <v>126.05126750001267</v>
      </c>
    </row>
    <row r="125" spans="1:6" ht="12.75" customHeight="1" x14ac:dyDescent="0.2">
      <c r="A125" s="53">
        <v>661</v>
      </c>
      <c r="B125" s="86" t="s">
        <v>296</v>
      </c>
      <c r="C125" s="50" t="s">
        <v>297</v>
      </c>
      <c r="D125" s="51">
        <f t="shared" ref="D125:E125" si="28">SUM(D126:D127)</f>
        <v>7047.73</v>
      </c>
      <c r="E125" s="51">
        <f t="shared" si="28"/>
        <v>8724.66</v>
      </c>
      <c r="F125" s="52">
        <f t="shared" si="0"/>
        <v>123.7939024338333</v>
      </c>
    </row>
    <row r="126" spans="1:6" ht="12.75" customHeight="1" x14ac:dyDescent="0.2">
      <c r="A126" s="53">
        <v>6614</v>
      </c>
      <c r="B126" s="86" t="s">
        <v>298</v>
      </c>
      <c r="C126" s="50" t="s">
        <v>299</v>
      </c>
      <c r="D126" s="242">
        <v>113</v>
      </c>
      <c r="E126" s="242">
        <v>141.01</v>
      </c>
      <c r="F126" s="52">
        <f t="shared" si="0"/>
        <v>124.78761061946901</v>
      </c>
    </row>
    <row r="127" spans="1:6" ht="12.75" customHeight="1" x14ac:dyDescent="0.2">
      <c r="A127" s="53">
        <v>6615</v>
      </c>
      <c r="B127" s="86" t="s">
        <v>300</v>
      </c>
      <c r="C127" s="50" t="s">
        <v>301</v>
      </c>
      <c r="D127" s="242">
        <v>6934.73</v>
      </c>
      <c r="E127" s="242">
        <v>8583.65</v>
      </c>
      <c r="F127" s="52">
        <f t="shared" si="0"/>
        <v>123.77771016319311</v>
      </c>
    </row>
    <row r="128" spans="1:6" ht="24" x14ac:dyDescent="0.2">
      <c r="A128" s="53">
        <v>663</v>
      </c>
      <c r="B128" s="231" t="s">
        <v>302</v>
      </c>
      <c r="C128" s="50" t="s">
        <v>303</v>
      </c>
      <c r="D128" s="51">
        <f t="shared" ref="D128:E128" si="29">SUM(D129:D132)</f>
        <v>846.55</v>
      </c>
      <c r="E128" s="51">
        <f t="shared" si="29"/>
        <v>1226.18</v>
      </c>
      <c r="F128" s="52">
        <f t="shared" si="0"/>
        <v>144.84436831846909</v>
      </c>
    </row>
    <row r="129" spans="1:6" ht="12.75" customHeight="1" x14ac:dyDescent="0.2">
      <c r="A129" s="53">
        <v>6631</v>
      </c>
      <c r="B129" s="86" t="s">
        <v>304</v>
      </c>
      <c r="C129" s="50" t="s">
        <v>305</v>
      </c>
      <c r="D129" s="242">
        <v>250</v>
      </c>
      <c r="E129" s="242">
        <v>1000</v>
      </c>
      <c r="F129" s="52">
        <f t="shared" si="0"/>
        <v>400</v>
      </c>
    </row>
    <row r="130" spans="1:6" ht="12.75" customHeight="1" x14ac:dyDescent="0.2">
      <c r="A130" s="53">
        <v>6632</v>
      </c>
      <c r="B130" s="232" t="s">
        <v>306</v>
      </c>
      <c r="C130" s="50" t="s">
        <v>307</v>
      </c>
      <c r="D130" s="242">
        <v>596.54999999999995</v>
      </c>
      <c r="E130" s="242">
        <v>226.18</v>
      </c>
      <c r="F130" s="52">
        <f t="shared" si="0"/>
        <v>37.91467605397704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128005.99</v>
      </c>
      <c r="E133" s="51">
        <f t="shared" si="30"/>
        <v>79205.53</v>
      </c>
      <c r="F133" s="52">
        <f t="shared" ref="F133:F223" si="31">IF(D133&lt;&gt;0,IF(E133/D133&gt;=100,"&gt;&gt;100",E133/D133*100),"-")</f>
        <v>61.876424689188369</v>
      </c>
    </row>
    <row r="134" spans="1:6" ht="24" x14ac:dyDescent="0.2">
      <c r="A134" s="53">
        <v>671</v>
      </c>
      <c r="B134" s="232" t="s">
        <v>314</v>
      </c>
      <c r="C134" s="50" t="s">
        <v>315</v>
      </c>
      <c r="D134" s="51">
        <f t="shared" ref="D134:E134" si="32">SUM(D135:D137)</f>
        <v>128005.99</v>
      </c>
      <c r="E134" s="51">
        <f t="shared" si="32"/>
        <v>79205.53</v>
      </c>
      <c r="F134" s="52">
        <f t="shared" si="31"/>
        <v>61.876424689188369</v>
      </c>
    </row>
    <row r="135" spans="1:6" ht="12.75" customHeight="1" x14ac:dyDescent="0.2">
      <c r="A135" s="53">
        <v>6711</v>
      </c>
      <c r="B135" s="85" t="s">
        <v>316</v>
      </c>
      <c r="C135" s="50" t="s">
        <v>317</v>
      </c>
      <c r="D135" s="242">
        <v>127788.49</v>
      </c>
      <c r="E135" s="242">
        <v>76992.53</v>
      </c>
      <c r="F135" s="52">
        <f t="shared" si="31"/>
        <v>60.249972434919606</v>
      </c>
    </row>
    <row r="136" spans="1:6" ht="24" x14ac:dyDescent="0.2">
      <c r="A136" s="53">
        <v>6712</v>
      </c>
      <c r="B136" s="232" t="s">
        <v>318</v>
      </c>
      <c r="C136" s="50" t="s">
        <v>319</v>
      </c>
      <c r="D136" s="242">
        <v>217.5</v>
      </c>
      <c r="E136" s="242">
        <v>2213</v>
      </c>
      <c r="F136" s="52">
        <f t="shared" si="31"/>
        <v>1017.471264367816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75.92</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75.92</v>
      </c>
      <c r="F150" s="52" t="str">
        <f t="shared" si="31"/>
        <v>-</v>
      </c>
    </row>
    <row r="151" spans="1:6" ht="12.75" customHeight="1" x14ac:dyDescent="0.2">
      <c r="A151" s="53">
        <v>3</v>
      </c>
      <c r="B151" s="85" t="s">
        <v>348</v>
      </c>
      <c r="C151" s="50" t="s">
        <v>56</v>
      </c>
      <c r="D151" s="51">
        <f t="shared" ref="D151:E151" si="35">D152+D163+D196+D215+D224+D252+D263</f>
        <v>855736.7699999999</v>
      </c>
      <c r="E151" s="51">
        <f t="shared" si="35"/>
        <v>1012288.22</v>
      </c>
      <c r="F151" s="52">
        <f t="shared" si="31"/>
        <v>118.29434651966633</v>
      </c>
    </row>
    <row r="152" spans="1:6" ht="12.75" customHeight="1" x14ac:dyDescent="0.2">
      <c r="A152" s="53">
        <v>31</v>
      </c>
      <c r="B152" s="85" t="s">
        <v>349</v>
      </c>
      <c r="C152" s="50" t="s">
        <v>35</v>
      </c>
      <c r="D152" s="51">
        <f t="shared" ref="D152:E152" si="36">D153+D158+D159</f>
        <v>708031.26</v>
      </c>
      <c r="E152" s="51">
        <f t="shared" si="36"/>
        <v>887822.26</v>
      </c>
      <c r="F152" s="52">
        <f t="shared" si="31"/>
        <v>125.39308787015986</v>
      </c>
    </row>
    <row r="153" spans="1:6" ht="12.75" customHeight="1" x14ac:dyDescent="0.2">
      <c r="A153" s="53">
        <v>311</v>
      </c>
      <c r="B153" s="85" t="s">
        <v>350</v>
      </c>
      <c r="C153" s="50" t="s">
        <v>351</v>
      </c>
      <c r="D153" s="51">
        <f t="shared" ref="D153:E153" si="37">SUM(D154:D157)</f>
        <v>583689.98</v>
      </c>
      <c r="E153" s="51">
        <f t="shared" si="37"/>
        <v>734378.75</v>
      </c>
      <c r="F153" s="52">
        <f t="shared" si="31"/>
        <v>125.81657646410171</v>
      </c>
    </row>
    <row r="154" spans="1:6" ht="12.75" customHeight="1" x14ac:dyDescent="0.2">
      <c r="A154" s="53">
        <v>3111</v>
      </c>
      <c r="B154" s="85" t="s">
        <v>352</v>
      </c>
      <c r="C154" s="50" t="s">
        <v>353</v>
      </c>
      <c r="D154" s="242">
        <v>583689.98</v>
      </c>
      <c r="E154" s="242">
        <v>734378.75</v>
      </c>
      <c r="F154" s="52">
        <f t="shared" si="31"/>
        <v>125.81657646410171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28003.81</v>
      </c>
      <c r="E158" s="242">
        <v>32241.67</v>
      </c>
      <c r="F158" s="52">
        <f t="shared" si="31"/>
        <v>115.1331550956816</v>
      </c>
    </row>
    <row r="159" spans="1:6" ht="12.75" customHeight="1" x14ac:dyDescent="0.2">
      <c r="A159" s="53">
        <v>313</v>
      </c>
      <c r="B159" s="85" t="s">
        <v>362</v>
      </c>
      <c r="C159" s="50" t="s">
        <v>363</v>
      </c>
      <c r="D159" s="51">
        <f t="shared" ref="D159:E159" si="38">SUM(D160:D162)</f>
        <v>96337.47</v>
      </c>
      <c r="E159" s="51">
        <f t="shared" si="38"/>
        <v>121201.84</v>
      </c>
      <c r="F159" s="52">
        <f t="shared" si="31"/>
        <v>125.80965640887185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96327.21</v>
      </c>
      <c r="E161" s="242">
        <v>121201.84</v>
      </c>
      <c r="F161" s="52">
        <f t="shared" si="31"/>
        <v>125.8230566420433</v>
      </c>
    </row>
    <row r="162" spans="1:6" ht="12.75" customHeight="1" x14ac:dyDescent="0.2">
      <c r="A162" s="53">
        <v>3133</v>
      </c>
      <c r="B162" s="85" t="s">
        <v>367</v>
      </c>
      <c r="C162" s="50" t="s">
        <v>368</v>
      </c>
      <c r="D162" s="242">
        <v>10.26</v>
      </c>
      <c r="E162" s="242"/>
      <c r="F162" s="52">
        <f t="shared" si="31"/>
        <v>0</v>
      </c>
    </row>
    <row r="163" spans="1:6" ht="12.75" customHeight="1" x14ac:dyDescent="0.2">
      <c r="A163" s="53">
        <v>32</v>
      </c>
      <c r="B163" s="85" t="s">
        <v>369</v>
      </c>
      <c r="C163" s="50" t="s">
        <v>370</v>
      </c>
      <c r="D163" s="51">
        <f t="shared" ref="D163:E163" si="39">D164+D169+D177+D187+D188</f>
        <v>146525.27000000002</v>
      </c>
      <c r="E163" s="51">
        <f t="shared" si="39"/>
        <v>123440.5</v>
      </c>
      <c r="F163" s="52">
        <f t="shared" si="31"/>
        <v>84.245195385069067</v>
      </c>
    </row>
    <row r="164" spans="1:6" ht="12.75" customHeight="1" x14ac:dyDescent="0.2">
      <c r="A164" s="53">
        <v>321</v>
      </c>
      <c r="B164" s="85" t="s">
        <v>371</v>
      </c>
      <c r="C164" s="50" t="s">
        <v>372</v>
      </c>
      <c r="D164" s="51">
        <f t="shared" ref="D164:E164" si="40">SUM(D165:D168)</f>
        <v>23779.040000000001</v>
      </c>
      <c r="E164" s="51">
        <f t="shared" si="40"/>
        <v>24657.42</v>
      </c>
      <c r="F164" s="52">
        <f t="shared" si="31"/>
        <v>103.69392540657654</v>
      </c>
    </row>
    <row r="165" spans="1:6" ht="12.75" customHeight="1" x14ac:dyDescent="0.2">
      <c r="A165" s="53">
        <v>3211</v>
      </c>
      <c r="B165" s="85" t="s">
        <v>373</v>
      </c>
      <c r="C165" s="50" t="s">
        <v>374</v>
      </c>
      <c r="D165" s="242">
        <v>5193.17</v>
      </c>
      <c r="E165" s="242">
        <v>6633.48</v>
      </c>
      <c r="F165" s="52">
        <f t="shared" si="31"/>
        <v>127.73469768946519</v>
      </c>
    </row>
    <row r="166" spans="1:6" ht="12.75" customHeight="1" x14ac:dyDescent="0.2">
      <c r="A166" s="53">
        <v>3212</v>
      </c>
      <c r="B166" s="85" t="s">
        <v>375</v>
      </c>
      <c r="C166" s="50" t="s">
        <v>376</v>
      </c>
      <c r="D166" s="242">
        <v>12301.94</v>
      </c>
      <c r="E166" s="242">
        <v>12194.73</v>
      </c>
      <c r="F166" s="52">
        <f t="shared" si="31"/>
        <v>99.128511438033343</v>
      </c>
    </row>
    <row r="167" spans="1:6" ht="12.75" customHeight="1" x14ac:dyDescent="0.2">
      <c r="A167" s="53">
        <v>3213</v>
      </c>
      <c r="B167" s="85" t="s">
        <v>377</v>
      </c>
      <c r="C167" s="50" t="s">
        <v>378</v>
      </c>
      <c r="D167" s="242">
        <v>6283.93</v>
      </c>
      <c r="E167" s="242">
        <v>5670.71</v>
      </c>
      <c r="F167" s="52">
        <f t="shared" si="31"/>
        <v>90.24145717727599</v>
      </c>
    </row>
    <row r="168" spans="1:6" ht="12.75" customHeight="1" x14ac:dyDescent="0.2">
      <c r="A168" s="53">
        <v>3214</v>
      </c>
      <c r="B168" s="85" t="s">
        <v>379</v>
      </c>
      <c r="C168" s="50" t="s">
        <v>380</v>
      </c>
      <c r="D168" s="242">
        <v>0</v>
      </c>
      <c r="E168" s="242">
        <v>158.5</v>
      </c>
      <c r="F168" s="52" t="str">
        <f t="shared" si="31"/>
        <v>-</v>
      </c>
    </row>
    <row r="169" spans="1:6" ht="12.75" customHeight="1" x14ac:dyDescent="0.2">
      <c r="A169" s="53">
        <v>322</v>
      </c>
      <c r="B169" s="85" t="s">
        <v>381</v>
      </c>
      <c r="C169" s="50" t="s">
        <v>382</v>
      </c>
      <c r="D169" s="51">
        <f t="shared" ref="D169:E169" si="41">SUM(D170:D176)</f>
        <v>30607.9</v>
      </c>
      <c r="E169" s="51">
        <f t="shared" si="41"/>
        <v>28214.950000000004</v>
      </c>
      <c r="F169" s="52">
        <f t="shared" si="31"/>
        <v>92.181920353895578</v>
      </c>
    </row>
    <row r="170" spans="1:6" ht="12.75" customHeight="1" x14ac:dyDescent="0.2">
      <c r="A170" s="53">
        <v>3221</v>
      </c>
      <c r="B170" s="85" t="s">
        <v>383</v>
      </c>
      <c r="C170" s="50" t="s">
        <v>384</v>
      </c>
      <c r="D170" s="242">
        <v>6715.22</v>
      </c>
      <c r="E170" s="242">
        <v>5393.32</v>
      </c>
      <c r="F170" s="52">
        <f t="shared" si="31"/>
        <v>80.314866824914148</v>
      </c>
    </row>
    <row r="171" spans="1:6" ht="12.75" customHeight="1" x14ac:dyDescent="0.2">
      <c r="A171" s="53">
        <v>3222</v>
      </c>
      <c r="B171" s="85" t="s">
        <v>385</v>
      </c>
      <c r="C171" s="50" t="s">
        <v>386</v>
      </c>
      <c r="D171" s="242">
        <v>2059.62</v>
      </c>
      <c r="E171" s="242">
        <v>1763.16</v>
      </c>
      <c r="F171" s="52">
        <f t="shared" si="31"/>
        <v>85.606082675444995</v>
      </c>
    </row>
    <row r="172" spans="1:6" ht="12.75" customHeight="1" x14ac:dyDescent="0.2">
      <c r="A172" s="53">
        <v>3223</v>
      </c>
      <c r="B172" s="85" t="s">
        <v>387</v>
      </c>
      <c r="C172" s="50" t="s">
        <v>388</v>
      </c>
      <c r="D172" s="242">
        <v>19605.88</v>
      </c>
      <c r="E172" s="242">
        <v>19456.22</v>
      </c>
      <c r="F172" s="52">
        <f t="shared" si="31"/>
        <v>99.236657574156325</v>
      </c>
    </row>
    <row r="173" spans="1:6" ht="12.75" customHeight="1" x14ac:dyDescent="0.2">
      <c r="A173" s="53">
        <v>3224</v>
      </c>
      <c r="B173" s="85" t="s">
        <v>389</v>
      </c>
      <c r="C173" s="50" t="s">
        <v>390</v>
      </c>
      <c r="D173" s="242">
        <v>1147.28</v>
      </c>
      <c r="E173" s="242">
        <v>1082.72</v>
      </c>
      <c r="F173" s="52">
        <f t="shared" si="31"/>
        <v>94.37277735164912</v>
      </c>
    </row>
    <row r="174" spans="1:6" ht="12.75" customHeight="1" x14ac:dyDescent="0.2">
      <c r="A174" s="53">
        <v>3225</v>
      </c>
      <c r="B174" s="85" t="s">
        <v>391</v>
      </c>
      <c r="C174" s="50" t="s">
        <v>392</v>
      </c>
      <c r="D174" s="242">
        <v>929.68</v>
      </c>
      <c r="E174" s="242">
        <v>232.38</v>
      </c>
      <c r="F174" s="52">
        <f t="shared" si="31"/>
        <v>24.995697444281902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150.22</v>
      </c>
      <c r="E176" s="242">
        <v>287.14999999999998</v>
      </c>
      <c r="F176" s="52">
        <f t="shared" si="31"/>
        <v>191.15297563573424</v>
      </c>
    </row>
    <row r="177" spans="1:6" ht="12.75" customHeight="1" x14ac:dyDescent="0.2">
      <c r="A177" s="53">
        <v>323</v>
      </c>
      <c r="B177" s="85" t="s">
        <v>397</v>
      </c>
      <c r="C177" s="50" t="s">
        <v>398</v>
      </c>
      <c r="D177" s="51">
        <f t="shared" ref="D177:E177" si="42">SUM(D178:D186)</f>
        <v>86984.22</v>
      </c>
      <c r="E177" s="51">
        <f t="shared" si="42"/>
        <v>47638.130000000005</v>
      </c>
      <c r="F177" s="52">
        <f t="shared" si="31"/>
        <v>54.766404757092722</v>
      </c>
    </row>
    <row r="178" spans="1:6" ht="12.75" customHeight="1" x14ac:dyDescent="0.2">
      <c r="A178" s="53">
        <v>3231</v>
      </c>
      <c r="B178" s="85" t="s">
        <v>399</v>
      </c>
      <c r="C178" s="50" t="s">
        <v>400</v>
      </c>
      <c r="D178" s="242">
        <v>2946.34</v>
      </c>
      <c r="E178" s="242">
        <v>2906.54</v>
      </c>
      <c r="F178" s="52">
        <f t="shared" si="31"/>
        <v>98.649171514489154</v>
      </c>
    </row>
    <row r="179" spans="1:6" ht="12.75" customHeight="1" x14ac:dyDescent="0.2">
      <c r="A179" s="53">
        <v>3232</v>
      </c>
      <c r="B179" s="85" t="s">
        <v>401</v>
      </c>
      <c r="C179" s="50" t="s">
        <v>402</v>
      </c>
      <c r="D179" s="242">
        <v>58461.65</v>
      </c>
      <c r="E179" s="242">
        <v>20462.68</v>
      </c>
      <c r="F179" s="52">
        <f t="shared" si="31"/>
        <v>35.001885851665151</v>
      </c>
    </row>
    <row r="180" spans="1:6" ht="12.75" customHeight="1" x14ac:dyDescent="0.2">
      <c r="A180" s="53">
        <v>3233</v>
      </c>
      <c r="B180" s="85" t="s">
        <v>403</v>
      </c>
      <c r="C180" s="50" t="s">
        <v>404</v>
      </c>
      <c r="D180" s="242">
        <v>2966.84</v>
      </c>
      <c r="E180" s="242">
        <v>2235.6999999999998</v>
      </c>
      <c r="F180" s="52">
        <f t="shared" si="31"/>
        <v>75.356271318979111</v>
      </c>
    </row>
    <row r="181" spans="1:6" ht="12.75" customHeight="1" x14ac:dyDescent="0.2">
      <c r="A181" s="53">
        <v>3234</v>
      </c>
      <c r="B181" s="85" t="s">
        <v>405</v>
      </c>
      <c r="C181" s="50" t="s">
        <v>406</v>
      </c>
      <c r="D181" s="242">
        <v>12355.61</v>
      </c>
      <c r="E181" s="242">
        <v>11009.79</v>
      </c>
      <c r="F181" s="52">
        <f t="shared" si="31"/>
        <v>89.107619939444518</v>
      </c>
    </row>
    <row r="182" spans="1:6" ht="12.75" customHeight="1" x14ac:dyDescent="0.2">
      <c r="A182" s="53">
        <v>3235</v>
      </c>
      <c r="B182" s="85" t="s">
        <v>407</v>
      </c>
      <c r="C182" s="50" t="s">
        <v>408</v>
      </c>
      <c r="D182" s="242">
        <v>331.81</v>
      </c>
      <c r="E182" s="242"/>
      <c r="F182" s="52">
        <f t="shared" si="31"/>
        <v>0</v>
      </c>
    </row>
    <row r="183" spans="1:6" ht="12.75" customHeight="1" x14ac:dyDescent="0.2">
      <c r="A183" s="53">
        <v>3236</v>
      </c>
      <c r="B183" s="85" t="s">
        <v>409</v>
      </c>
      <c r="C183" s="50" t="s">
        <v>410</v>
      </c>
      <c r="D183" s="242">
        <v>2114.9699999999998</v>
      </c>
      <c r="E183" s="242">
        <v>1720</v>
      </c>
      <c r="F183" s="52">
        <f t="shared" si="31"/>
        <v>81.325030615091478</v>
      </c>
    </row>
    <row r="184" spans="1:6" ht="12.75" customHeight="1" x14ac:dyDescent="0.2">
      <c r="A184" s="53">
        <v>3237</v>
      </c>
      <c r="B184" s="85" t="s">
        <v>411</v>
      </c>
      <c r="C184" s="50" t="s">
        <v>412</v>
      </c>
      <c r="D184" s="242">
        <v>1012.5</v>
      </c>
      <c r="E184" s="242">
        <v>1581.75</v>
      </c>
      <c r="F184" s="52">
        <f t="shared" si="31"/>
        <v>156.22222222222223</v>
      </c>
    </row>
    <row r="185" spans="1:6" ht="12.75" customHeight="1" x14ac:dyDescent="0.2">
      <c r="A185" s="53">
        <v>3238</v>
      </c>
      <c r="B185" s="85" t="s">
        <v>413</v>
      </c>
      <c r="C185" s="50" t="s">
        <v>414</v>
      </c>
      <c r="D185" s="242">
        <v>3875.49</v>
      </c>
      <c r="E185" s="242">
        <v>6030.88</v>
      </c>
      <c r="F185" s="52">
        <f t="shared" si="31"/>
        <v>155.61593501724943</v>
      </c>
    </row>
    <row r="186" spans="1:6" ht="12.75" customHeight="1" x14ac:dyDescent="0.2">
      <c r="A186" s="53">
        <v>3239</v>
      </c>
      <c r="B186" s="85" t="s">
        <v>415</v>
      </c>
      <c r="C186" s="50" t="s">
        <v>416</v>
      </c>
      <c r="D186" s="242">
        <v>2919.01</v>
      </c>
      <c r="E186" s="242">
        <v>1690.79</v>
      </c>
      <c r="F186" s="52">
        <f t="shared" si="31"/>
        <v>57.923405538179026</v>
      </c>
    </row>
    <row r="187" spans="1:6" ht="12.75" customHeight="1" x14ac:dyDescent="0.2">
      <c r="A187" s="53">
        <v>324</v>
      </c>
      <c r="B187" s="85" t="s">
        <v>417</v>
      </c>
      <c r="C187" s="50" t="s">
        <v>418</v>
      </c>
      <c r="D187" s="242">
        <v>0</v>
      </c>
      <c r="E187" s="242">
        <v>18572.900000000001</v>
      </c>
      <c r="F187" s="52" t="str">
        <f t="shared" si="31"/>
        <v>-</v>
      </c>
    </row>
    <row r="188" spans="1:6" ht="12.75" customHeight="1" x14ac:dyDescent="0.2">
      <c r="A188" s="53">
        <v>329</v>
      </c>
      <c r="B188" s="85" t="s">
        <v>419</v>
      </c>
      <c r="C188" s="50" t="s">
        <v>420</v>
      </c>
      <c r="D188" s="51">
        <f t="shared" ref="D188:E188" si="43">SUM(D189:D195)</f>
        <v>5154.1100000000006</v>
      </c>
      <c r="E188" s="51">
        <f t="shared" si="43"/>
        <v>4357.1000000000004</v>
      </c>
      <c r="F188" s="52">
        <f t="shared" si="31"/>
        <v>84.536418508724097</v>
      </c>
    </row>
    <row r="189" spans="1:6" ht="12.75" customHeight="1" x14ac:dyDescent="0.2">
      <c r="A189" s="53">
        <v>3291</v>
      </c>
      <c r="B189" s="232" t="s">
        <v>421</v>
      </c>
      <c r="C189" s="50" t="s">
        <v>422</v>
      </c>
      <c r="D189" s="242">
        <v>73.599999999999994</v>
      </c>
      <c r="E189" s="242"/>
      <c r="F189" s="52">
        <f t="shared" si="31"/>
        <v>0</v>
      </c>
    </row>
    <row r="190" spans="1:6" ht="12.75" customHeight="1" x14ac:dyDescent="0.2">
      <c r="A190" s="53">
        <v>3292</v>
      </c>
      <c r="B190" s="85" t="s">
        <v>423</v>
      </c>
      <c r="C190" s="50" t="s">
        <v>424</v>
      </c>
      <c r="D190" s="242">
        <v>107.37</v>
      </c>
      <c r="E190" s="242">
        <v>75.92</v>
      </c>
      <c r="F190" s="52">
        <f t="shared" si="31"/>
        <v>70.708764086802645</v>
      </c>
    </row>
    <row r="191" spans="1:6" ht="12.75" customHeight="1" x14ac:dyDescent="0.2">
      <c r="A191" s="53">
        <v>3293</v>
      </c>
      <c r="B191" s="85" t="s">
        <v>425</v>
      </c>
      <c r="C191" s="50" t="s">
        <v>426</v>
      </c>
      <c r="D191" s="242">
        <v>2098.92</v>
      </c>
      <c r="E191" s="242">
        <v>857.69</v>
      </c>
      <c r="F191" s="52">
        <f t="shared" si="31"/>
        <v>40.863396413393552</v>
      </c>
    </row>
    <row r="192" spans="1:6" ht="12.75" customHeight="1" x14ac:dyDescent="0.2">
      <c r="A192" s="53">
        <v>3294</v>
      </c>
      <c r="B192" s="85" t="s">
        <v>427</v>
      </c>
      <c r="C192" s="50" t="s">
        <v>428</v>
      </c>
      <c r="D192" s="242">
        <v>48.27</v>
      </c>
      <c r="E192" s="242">
        <v>210</v>
      </c>
      <c r="F192" s="52">
        <f t="shared" si="31"/>
        <v>435.05282784338101</v>
      </c>
    </row>
    <row r="193" spans="1:6" ht="12.75" customHeight="1" x14ac:dyDescent="0.2">
      <c r="A193" s="53">
        <v>3295</v>
      </c>
      <c r="B193" s="85" t="s">
        <v>429</v>
      </c>
      <c r="C193" s="50" t="s">
        <v>430</v>
      </c>
      <c r="D193" s="242">
        <v>1868.69</v>
      </c>
      <c r="E193" s="242">
        <v>2027.82</v>
      </c>
      <c r="F193" s="52">
        <f t="shared" si="31"/>
        <v>108.51559113603646</v>
      </c>
    </row>
    <row r="194" spans="1:6" ht="12.75" customHeight="1" x14ac:dyDescent="0.2">
      <c r="A194" s="53" t="s">
        <v>431</v>
      </c>
      <c r="B194" s="85" t="s">
        <v>432</v>
      </c>
      <c r="C194" s="50" t="s">
        <v>431</v>
      </c>
      <c r="D194" s="242">
        <v>414.76</v>
      </c>
      <c r="E194" s="242"/>
      <c r="F194" s="52">
        <f t="shared" si="31"/>
        <v>0</v>
      </c>
    </row>
    <row r="195" spans="1:6" ht="12.75" customHeight="1" x14ac:dyDescent="0.2">
      <c r="A195" s="53">
        <v>3299</v>
      </c>
      <c r="B195" s="85" t="s">
        <v>433</v>
      </c>
      <c r="C195" s="50" t="s">
        <v>434</v>
      </c>
      <c r="D195" s="242">
        <v>542.5</v>
      </c>
      <c r="E195" s="242">
        <v>1185.67</v>
      </c>
      <c r="F195" s="52">
        <f t="shared" si="31"/>
        <v>218.5566820276498</v>
      </c>
    </row>
    <row r="196" spans="1:6" ht="12.75" customHeight="1" x14ac:dyDescent="0.2">
      <c r="A196" s="53">
        <v>34</v>
      </c>
      <c r="B196" s="232" t="s">
        <v>435</v>
      </c>
      <c r="C196" s="50" t="s">
        <v>436</v>
      </c>
      <c r="D196" s="51">
        <f t="shared" ref="D196:E196" si="44">D197+D202+D210</f>
        <v>488.2</v>
      </c>
      <c r="E196" s="51">
        <f t="shared" si="44"/>
        <v>226.35</v>
      </c>
      <c r="F196" s="52">
        <f t="shared" si="31"/>
        <v>46.364195002048341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488.2</v>
      </c>
      <c r="E210" s="51">
        <f t="shared" si="47"/>
        <v>226.35</v>
      </c>
      <c r="F210" s="52">
        <f t="shared" si="31"/>
        <v>46.364195002048341</v>
      </c>
    </row>
    <row r="211" spans="1:6" ht="12.75" customHeight="1" x14ac:dyDescent="0.2">
      <c r="A211" s="53">
        <v>3431</v>
      </c>
      <c r="B211" s="232" t="s">
        <v>465</v>
      </c>
      <c r="C211" s="50" t="s">
        <v>466</v>
      </c>
      <c r="D211" s="242">
        <v>227.37</v>
      </c>
      <c r="E211" s="242">
        <v>215.64</v>
      </c>
      <c r="F211" s="52">
        <f t="shared" si="31"/>
        <v>94.84100804855521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260.83</v>
      </c>
      <c r="E213" s="242">
        <v>10.71</v>
      </c>
      <c r="F213" s="52">
        <f t="shared" si="31"/>
        <v>4.1061227619522302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12.6</v>
      </c>
      <c r="E252" s="51">
        <f t="shared" si="63"/>
        <v>38.61</v>
      </c>
      <c r="F252" s="52">
        <f t="shared" ref="F252:F258" si="64">IF(D252&lt;&gt;0,IF(E252/D252&gt;=100,"&gt;&gt;100",E252/D252*100),"-")</f>
        <v>306.42857142857144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12.6</v>
      </c>
      <c r="E259" s="51">
        <f t="shared" si="66"/>
        <v>38.61</v>
      </c>
      <c r="F259" s="52">
        <f t="shared" ref="F259:F262" si="67">IF(D259&lt;&gt;0,IF(E259/D259&gt;=100,"&gt;&gt;100",E259/D259*100),"-")</f>
        <v>306.42857142857144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12.6</v>
      </c>
      <c r="E261" s="242">
        <v>38.61</v>
      </c>
      <c r="F261" s="52">
        <f t="shared" si="67"/>
        <v>306.42857142857144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679.44</v>
      </c>
      <c r="E263" s="51">
        <f t="shared" si="68"/>
        <v>760.5</v>
      </c>
      <c r="F263" s="52">
        <f t="shared" ref="F263:F267" si="69">IF(D263&lt;&gt;0,IF(E263/D263&gt;=100,"&gt;&gt;100",E263/D263*100),"-")</f>
        <v>111.93041328152596</v>
      </c>
    </row>
    <row r="264" spans="1:6" ht="12.75" customHeight="1" x14ac:dyDescent="0.2">
      <c r="A264" s="53">
        <v>381</v>
      </c>
      <c r="B264" s="85" t="s">
        <v>567</v>
      </c>
      <c r="C264" s="50" t="s">
        <v>568</v>
      </c>
      <c r="D264" s="51">
        <f t="shared" ref="D264:E264" si="70">SUM(D265:D267)</f>
        <v>679.44</v>
      </c>
      <c r="E264" s="51">
        <f t="shared" si="70"/>
        <v>760.5</v>
      </c>
      <c r="F264" s="52">
        <f t="shared" si="69"/>
        <v>111.93041328152596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679.44</v>
      </c>
      <c r="E266" s="242">
        <v>760.5</v>
      </c>
      <c r="F266" s="52">
        <f t="shared" si="69"/>
        <v>111.93041328152596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855736.7699999999</v>
      </c>
      <c r="E289" s="51">
        <f t="shared" si="79"/>
        <v>1012288.22</v>
      </c>
      <c r="F289" s="52">
        <f t="shared" si="76"/>
        <v>118.29434651966633</v>
      </c>
    </row>
    <row r="290" spans="1:6" ht="12.75" customHeight="1" x14ac:dyDescent="0.2">
      <c r="A290" s="53" t="s">
        <v>608</v>
      </c>
      <c r="B290" s="85" t="s">
        <v>619</v>
      </c>
      <c r="C290" s="50" t="s">
        <v>620</v>
      </c>
      <c r="D290" s="51">
        <f>IF(D6&gt;=D289,D6-D289,0)</f>
        <v>4574.2100000001956</v>
      </c>
      <c r="E290" s="51">
        <f>IF(E6&gt;=E289,E6-E289,0)</f>
        <v>0</v>
      </c>
      <c r="F290" s="52">
        <f t="shared" si="76"/>
        <v>0</v>
      </c>
    </row>
    <row r="291" spans="1:6" ht="12.75" customHeight="1" x14ac:dyDescent="0.2">
      <c r="A291" s="53" t="s">
        <v>608</v>
      </c>
      <c r="B291" s="85" t="s">
        <v>621</v>
      </c>
      <c r="C291" s="50" t="s">
        <v>622</v>
      </c>
      <c r="D291" s="51">
        <f>IF(D289&gt;=D6,D289-D6,0)</f>
        <v>0</v>
      </c>
      <c r="E291" s="51">
        <f>IF(E289&gt;=E6,E289-E6,0)</f>
        <v>369.52000000013504</v>
      </c>
      <c r="F291" s="52" t="str">
        <f t="shared" si="76"/>
        <v>-</v>
      </c>
    </row>
    <row r="292" spans="1:6" ht="12.75" customHeight="1" x14ac:dyDescent="0.2">
      <c r="A292" s="53">
        <v>92211</v>
      </c>
      <c r="B292" s="85" t="s">
        <v>623</v>
      </c>
      <c r="C292" s="50" t="s">
        <v>624</v>
      </c>
      <c r="D292" s="242">
        <v>9323.0300000000007</v>
      </c>
      <c r="E292" s="242">
        <v>8341.4</v>
      </c>
      <c r="F292" s="52">
        <f t="shared" si="76"/>
        <v>89.470912353601776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959.85</v>
      </c>
      <c r="E294" s="242">
        <v>1319.7</v>
      </c>
      <c r="F294" s="52">
        <f t="shared" si="76"/>
        <v>137.49023284888264</v>
      </c>
    </row>
    <row r="295" spans="1:6" ht="24" x14ac:dyDescent="0.2">
      <c r="A295" s="53">
        <v>9661</v>
      </c>
      <c r="B295" s="85" t="s">
        <v>629</v>
      </c>
      <c r="C295" s="50" t="s">
        <v>630</v>
      </c>
      <c r="D295" s="242">
        <v>959.85</v>
      </c>
      <c r="E295" s="242">
        <v>839.7</v>
      </c>
      <c r="F295" s="52">
        <f t="shared" si="76"/>
        <v>87.482419127988749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103.56</v>
      </c>
      <c r="E298" s="51">
        <f t="shared" si="80"/>
        <v>103.56</v>
      </c>
      <c r="F298" s="52">
        <f t="shared" ref="F298:F418" si="81">IF(D298&lt;&gt;0,IF(E298/D298&gt;=100,"&gt;&gt;100",E298/D298*100),"-")</f>
        <v>100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103.56</v>
      </c>
      <c r="E311" s="51">
        <f t="shared" si="85"/>
        <v>103.56</v>
      </c>
      <c r="F311" s="52">
        <f t="shared" si="81"/>
        <v>100</v>
      </c>
    </row>
    <row r="312" spans="1:6" ht="12.75" customHeight="1" x14ac:dyDescent="0.2">
      <c r="A312" s="53">
        <v>721</v>
      </c>
      <c r="B312" s="85" t="s">
        <v>662</v>
      </c>
      <c r="C312" s="50" t="s">
        <v>663</v>
      </c>
      <c r="D312" s="51">
        <f t="shared" ref="D312:E312" si="86">SUM(D313:D316)</f>
        <v>103.56</v>
      </c>
      <c r="E312" s="51">
        <f t="shared" si="86"/>
        <v>103.56</v>
      </c>
      <c r="F312" s="52">
        <f t="shared" si="81"/>
        <v>100</v>
      </c>
    </row>
    <row r="313" spans="1:6" ht="12.75" customHeight="1" x14ac:dyDescent="0.2">
      <c r="A313" s="53">
        <v>7211</v>
      </c>
      <c r="B313" s="85" t="s">
        <v>664</v>
      </c>
      <c r="C313" s="50" t="s">
        <v>665</v>
      </c>
      <c r="D313" s="242">
        <v>103.56</v>
      </c>
      <c r="E313" s="242">
        <v>103.56</v>
      </c>
      <c r="F313" s="52">
        <f t="shared" si="81"/>
        <v>100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5555.84</v>
      </c>
      <c r="E350" s="51">
        <f t="shared" si="95"/>
        <v>8772.27</v>
      </c>
      <c r="F350" s="52">
        <f t="shared" si="81"/>
        <v>157.89277588987446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5555.84</v>
      </c>
      <c r="E363" s="51">
        <f t="shared" si="99"/>
        <v>8772.27</v>
      </c>
      <c r="F363" s="52">
        <f t="shared" si="81"/>
        <v>157.89277588987446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4465.95</v>
      </c>
      <c r="E369" s="51">
        <f t="shared" si="101"/>
        <v>7272.74</v>
      </c>
      <c r="F369" s="52">
        <f t="shared" si="81"/>
        <v>162.84866601730874</v>
      </c>
    </row>
    <row r="370" spans="1:6" ht="12.75" customHeight="1" x14ac:dyDescent="0.2">
      <c r="A370" s="53">
        <v>4221</v>
      </c>
      <c r="B370" s="85" t="s">
        <v>674</v>
      </c>
      <c r="C370" s="50" t="s">
        <v>766</v>
      </c>
      <c r="D370" s="242">
        <v>4285.1099999999997</v>
      </c>
      <c r="E370" s="242">
        <v>4206.3599999999997</v>
      </c>
      <c r="F370" s="52">
        <f t="shared" si="81"/>
        <v>98.162240875963519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1505.2</v>
      </c>
      <c r="F375" s="52" t="str">
        <f t="shared" si="81"/>
        <v>-</v>
      </c>
    </row>
    <row r="376" spans="1:6" ht="12.75" customHeight="1" x14ac:dyDescent="0.2">
      <c r="A376" s="53">
        <v>4227</v>
      </c>
      <c r="B376" s="232" t="s">
        <v>686</v>
      </c>
      <c r="C376" s="50" t="s">
        <v>773</v>
      </c>
      <c r="D376" s="242">
        <v>180.84</v>
      </c>
      <c r="E376" s="242">
        <v>1561.18</v>
      </c>
      <c r="F376" s="52">
        <f t="shared" si="81"/>
        <v>863.29351913293522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1089.8900000000001</v>
      </c>
      <c r="E383" s="51">
        <f t="shared" si="103"/>
        <v>1499.53</v>
      </c>
      <c r="F383" s="52">
        <f t="shared" si="81"/>
        <v>137.58544440264612</v>
      </c>
    </row>
    <row r="384" spans="1:6" ht="12.75" customHeight="1" x14ac:dyDescent="0.2">
      <c r="A384" s="53">
        <v>4241</v>
      </c>
      <c r="B384" s="85" t="s">
        <v>783</v>
      </c>
      <c r="C384" s="50" t="s">
        <v>784</v>
      </c>
      <c r="D384" s="242">
        <v>1089.8900000000001</v>
      </c>
      <c r="E384" s="242">
        <v>1499.53</v>
      </c>
      <c r="F384" s="52">
        <f t="shared" si="81"/>
        <v>137.58544440264612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5452.28</v>
      </c>
      <c r="E408" s="51">
        <f t="shared" si="111"/>
        <v>8668.7100000000009</v>
      </c>
      <c r="F408" s="52">
        <f t="shared" si="81"/>
        <v>158.99238483716906</v>
      </c>
    </row>
    <row r="409" spans="1:6" ht="12.75" customHeight="1" x14ac:dyDescent="0.2">
      <c r="A409" s="53">
        <v>92212</v>
      </c>
      <c r="B409" s="85" t="s">
        <v>823</v>
      </c>
      <c r="C409" s="50" t="s">
        <v>824</v>
      </c>
      <c r="D409" s="242">
        <v>0</v>
      </c>
      <c r="E409" s="242">
        <v>103.56</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860414.54000000015</v>
      </c>
      <c r="E412" s="51">
        <f>E6+E298</f>
        <v>1012022.2599999999</v>
      </c>
      <c r="F412" s="52">
        <f t="shared" si="81"/>
        <v>117.62031125136491</v>
      </c>
    </row>
    <row r="413" spans="1:6" ht="12.75" customHeight="1" x14ac:dyDescent="0.2">
      <c r="A413" s="53" t="s">
        <v>608</v>
      </c>
      <c r="B413" s="85" t="s">
        <v>831</v>
      </c>
      <c r="C413" s="50" t="s">
        <v>832</v>
      </c>
      <c r="D413" s="51">
        <f t="shared" ref="D413:E413" si="112">D289+D350</f>
        <v>861292.60999999987</v>
      </c>
      <c r="E413" s="51">
        <f t="shared" si="112"/>
        <v>1021060.49</v>
      </c>
      <c r="F413" s="52">
        <f t="shared" si="81"/>
        <v>118.5497794994433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878.06999999971595</v>
      </c>
      <c r="E415" s="51">
        <f t="shared" si="114"/>
        <v>9038.2300000000978</v>
      </c>
      <c r="F415" s="52">
        <f t="shared" si="81"/>
        <v>1029.3290967693943</v>
      </c>
    </row>
    <row r="416" spans="1:6" ht="12.75" customHeight="1" x14ac:dyDescent="0.2">
      <c r="A416" s="60" t="s">
        <v>837</v>
      </c>
      <c r="B416" s="232" t="s">
        <v>838</v>
      </c>
      <c r="C416" s="61" t="s">
        <v>839</v>
      </c>
      <c r="D416" s="51">
        <f t="shared" ref="D416:E416" si="115">IF(D292-D293+D409-D410&gt;=0,D292-D293+D409-D410,0)</f>
        <v>9323.0300000000007</v>
      </c>
      <c r="E416" s="51">
        <f t="shared" si="115"/>
        <v>8444.9599999999991</v>
      </c>
      <c r="F416" s="52">
        <f t="shared" si="81"/>
        <v>90.581710023458029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959.85</v>
      </c>
      <c r="E418" s="62">
        <f t="shared" si="117"/>
        <v>1319.7</v>
      </c>
      <c r="F418" s="57">
        <f t="shared" si="81"/>
        <v>137.49023284888264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860414.54000000015</v>
      </c>
      <c r="E639" s="51">
        <f t="shared" si="180"/>
        <v>1012022.2599999999</v>
      </c>
      <c r="F639" s="52">
        <f t="shared" si="119"/>
        <v>117.62031125136491</v>
      </c>
    </row>
    <row r="640" spans="1:6" ht="12.75" customHeight="1" x14ac:dyDescent="0.2">
      <c r="A640" s="53" t="s">
        <v>608</v>
      </c>
      <c r="B640" s="85" t="s">
        <v>1277</v>
      </c>
      <c r="C640" s="50" t="s">
        <v>1278</v>
      </c>
      <c r="D640" s="51">
        <f t="shared" ref="D640:E640" si="181">D413+D528</f>
        <v>861292.60999999987</v>
      </c>
      <c r="E640" s="51">
        <f t="shared" si="181"/>
        <v>1021060.49</v>
      </c>
      <c r="F640" s="52">
        <f t="shared" si="119"/>
        <v>118.5497794994433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878.06999999971595</v>
      </c>
      <c r="E642" s="51">
        <f t="shared" si="183"/>
        <v>9038.2300000000978</v>
      </c>
      <c r="F642" s="52">
        <f t="shared" si="119"/>
        <v>1029.3290967693943</v>
      </c>
    </row>
    <row r="643" spans="1:6" ht="24" x14ac:dyDescent="0.2">
      <c r="A643" s="60" t="s">
        <v>1283</v>
      </c>
      <c r="B643" s="85" t="s">
        <v>1284</v>
      </c>
      <c r="C643" s="61" t="s">
        <v>1283</v>
      </c>
      <c r="D643" s="51">
        <f t="shared" ref="D643:E643" si="184">IF(D416-D417+D637-D638&gt;=0,D416-D417+D637-D638,0)</f>
        <v>9323.0300000000007</v>
      </c>
      <c r="E643" s="51">
        <f t="shared" si="184"/>
        <v>8444.9599999999991</v>
      </c>
      <c r="F643" s="52">
        <f t="shared" si="119"/>
        <v>90.581710023458029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8444.9600000002847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593.27000000009866</v>
      </c>
      <c r="F646" s="52" t="str">
        <f t="shared" si="119"/>
        <v>-</v>
      </c>
    </row>
    <row r="647" spans="1:6" ht="24" x14ac:dyDescent="0.2">
      <c r="A647" s="55" t="s">
        <v>1291</v>
      </c>
      <c r="B647" s="233" t="s">
        <v>1292</v>
      </c>
      <c r="C647" s="56" t="s">
        <v>1291</v>
      </c>
      <c r="D647" s="243">
        <v>64055.85</v>
      </c>
      <c r="E647" s="243">
        <v>74801.240000000005</v>
      </c>
      <c r="F647" s="57">
        <f t="shared" si="119"/>
        <v>116.77503303757581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11625.92</v>
      </c>
      <c r="E649" s="242">
        <v>11347.98</v>
      </c>
      <c r="F649" s="52">
        <f t="shared" ref="F649:F724" si="188">IF(D649&lt;&gt;0,IF(E649/D649&gt;=100,"&gt;&gt;100",E649/D649*100),"-")</f>
        <v>97.609307478461915</v>
      </c>
    </row>
    <row r="650" spans="1:6" ht="12.75" customHeight="1" x14ac:dyDescent="0.2">
      <c r="A650" s="53" t="s">
        <v>1296</v>
      </c>
      <c r="B650" s="85" t="s">
        <v>1297</v>
      </c>
      <c r="C650" s="50" t="s">
        <v>1296</v>
      </c>
      <c r="D650" s="242">
        <v>48178.03</v>
      </c>
      <c r="E650" s="242">
        <v>59592.160000000003</v>
      </c>
      <c r="F650" s="52">
        <f t="shared" si="188"/>
        <v>123.69156646712204</v>
      </c>
    </row>
    <row r="651" spans="1:6" ht="12.75" customHeight="1" x14ac:dyDescent="0.2">
      <c r="A651" s="53" t="s">
        <v>1298</v>
      </c>
      <c r="B651" s="85" t="s">
        <v>1299</v>
      </c>
      <c r="C651" s="50" t="s">
        <v>1298</v>
      </c>
      <c r="D651" s="242">
        <v>48455.97</v>
      </c>
      <c r="E651" s="242">
        <v>58828.84</v>
      </c>
      <c r="F651" s="52">
        <f t="shared" si="188"/>
        <v>121.40679466327884</v>
      </c>
    </row>
    <row r="652" spans="1:6" ht="24" x14ac:dyDescent="0.2">
      <c r="A652" s="53">
        <v>11</v>
      </c>
      <c r="B652" s="85" t="s">
        <v>1300</v>
      </c>
      <c r="C652" s="50" t="s">
        <v>1301</v>
      </c>
      <c r="D652" s="51">
        <f t="shared" ref="D652:E652" si="189">+D649+D650-D651</f>
        <v>11347.979999999996</v>
      </c>
      <c r="E652" s="51">
        <f t="shared" si="189"/>
        <v>12111.300000000003</v>
      </c>
      <c r="F652" s="52">
        <f t="shared" si="188"/>
        <v>106.72648347987929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37</v>
      </c>
      <c r="E654" s="262">
        <v>37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30</v>
      </c>
      <c r="E656" s="262">
        <v>30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711298.78</v>
      </c>
      <c r="E675" s="242">
        <v>892991.71</v>
      </c>
      <c r="F675" s="52">
        <f t="shared" si="188"/>
        <v>125.5438270258245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910.76</v>
      </c>
      <c r="E677" s="242">
        <v>754.69</v>
      </c>
      <c r="F677" s="52">
        <f t="shared" si="188"/>
        <v>82.863762132724332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5232</v>
      </c>
      <c r="E694" s="242">
        <v>25630.2</v>
      </c>
      <c r="F694" s="52">
        <f t="shared" si="188"/>
        <v>489.87385321100919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5985.88</v>
      </c>
      <c r="E712" s="242">
        <v>1828.95</v>
      </c>
      <c r="F712" s="52">
        <f t="shared" si="188"/>
        <v>30.554404699058452</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2327.7199999999998</v>
      </c>
      <c r="F716" s="52" t="str">
        <f t="shared" si="188"/>
        <v>-</v>
      </c>
    </row>
    <row r="717" spans="1:6" ht="12.75" customHeight="1" x14ac:dyDescent="0.2">
      <c r="A717" s="53">
        <v>31215</v>
      </c>
      <c r="B717" s="85" t="s">
        <v>1413</v>
      </c>
      <c r="C717" s="50" t="s">
        <v>1414</v>
      </c>
      <c r="D717" s="242">
        <v>1927.56</v>
      </c>
      <c r="E717" s="242">
        <v>882.88</v>
      </c>
      <c r="F717" s="52">
        <f t="shared" si="188"/>
        <v>45.802984083504533</v>
      </c>
    </row>
    <row r="718" spans="1:6" ht="12.75" customHeight="1" x14ac:dyDescent="0.2">
      <c r="A718" s="53">
        <v>32121</v>
      </c>
      <c r="B718" s="85" t="s">
        <v>1415</v>
      </c>
      <c r="C718" s="50" t="s">
        <v>1416</v>
      </c>
      <c r="D718" s="242">
        <v>12301.94</v>
      </c>
      <c r="E718" s="242">
        <v>12194.73</v>
      </c>
      <c r="F718" s="52">
        <f t="shared" si="188"/>
        <v>99.128511438033343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2114.9699999999998</v>
      </c>
      <c r="E720" s="242">
        <v>1720</v>
      </c>
      <c r="F720" s="52">
        <f t="shared" si="188"/>
        <v>81.325030615091478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1358.38</v>
      </c>
      <c r="F722" s="52" t="str">
        <f t="shared" si="188"/>
        <v>-</v>
      </c>
    </row>
    <row r="723" spans="1:6" ht="12.75" customHeight="1" x14ac:dyDescent="0.2">
      <c r="A723" s="53" t="s">
        <v>1425</v>
      </c>
      <c r="B723" s="85" t="s">
        <v>1426</v>
      </c>
      <c r="C723" s="50" t="s">
        <v>1425</v>
      </c>
      <c r="D723" s="242">
        <v>450</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107.37</v>
      </c>
      <c r="E726" s="242">
        <v>75.92</v>
      </c>
      <c r="F726" s="52">
        <f t="shared" si="190"/>
        <v>70.708764086802645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12.6</v>
      </c>
      <c r="E828" s="242">
        <v>38.61</v>
      </c>
      <c r="F828" s="52">
        <f t="shared" si="190"/>
        <v>306.42857142857144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394563.87</v>
      </c>
      <c r="E6" s="229">
        <f t="shared" si="0"/>
        <v>402996.47000000003</v>
      </c>
      <c r="F6" s="230">
        <f t="shared" ref="F6:F260" si="1">IF(D6&gt;0,IF(E6/D6&gt;=100,"&gt;&gt;100",E6/D6*100),"-")</f>
        <v>102.13719517704448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315047.33</v>
      </c>
      <c r="E7" s="104">
        <f t="shared" si="2"/>
        <v>312735.01</v>
      </c>
      <c r="F7" s="93">
        <f t="shared" si="1"/>
        <v>99.266040439066728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315047.33</v>
      </c>
      <c r="E12" s="104">
        <f t="shared" si="3"/>
        <v>312735.01</v>
      </c>
      <c r="F12" s="93">
        <f t="shared" si="1"/>
        <v>99.266040439066728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231863.28000000003</v>
      </c>
      <c r="E13" s="104">
        <f t="shared" si="4"/>
        <v>221113.65000000002</v>
      </c>
      <c r="F13" s="93">
        <f t="shared" si="1"/>
        <v>95.363806636393662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859970.42</v>
      </c>
      <c r="E15" s="247">
        <v>859970.42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628107.14</v>
      </c>
      <c r="E18" s="247">
        <v>638856.77</v>
      </c>
      <c r="F18" s="93">
        <f t="shared" si="1"/>
        <v>101.71143254318045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26880.350000000006</v>
      </c>
      <c r="E19" s="104">
        <f t="shared" si="5"/>
        <v>48685.610000000015</v>
      </c>
      <c r="F19" s="93">
        <f t="shared" si="1"/>
        <v>181.11970268244278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148956.01</v>
      </c>
      <c r="E20" s="247">
        <v>179582.28</v>
      </c>
      <c r="F20" s="93">
        <f t="shared" si="1"/>
        <v>120.56061383491677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7651.29</v>
      </c>
      <c r="E21" s="247">
        <v>7395.72</v>
      </c>
      <c r="F21" s="93">
        <f t="shared" si="1"/>
        <v>96.659778939237711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18006.650000000001</v>
      </c>
      <c r="E22" s="247">
        <v>15299.09</v>
      </c>
      <c r="F22" s="93">
        <f t="shared" si="1"/>
        <v>84.963555131021025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256.32</v>
      </c>
      <c r="E23" s="247">
        <v>256.32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5781.1</v>
      </c>
      <c r="E25" s="247">
        <v>7276.67</v>
      </c>
      <c r="F25" s="93">
        <f t="shared" si="1"/>
        <v>125.8699901402847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10725.87</v>
      </c>
      <c r="E26" s="247">
        <v>25713.05</v>
      </c>
      <c r="F26" s="93">
        <f t="shared" si="1"/>
        <v>239.72927137845227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164496.89000000001</v>
      </c>
      <c r="E28" s="247">
        <v>186837.52</v>
      </c>
      <c r="F28" s="93">
        <f t="shared" si="1"/>
        <v>113.58118685404932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56303.700000000004</v>
      </c>
      <c r="E35" s="104">
        <f t="shared" si="7"/>
        <v>42935.75</v>
      </c>
      <c r="F35" s="93">
        <f t="shared" si="1"/>
        <v>76.257421803540439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72778.880000000005</v>
      </c>
      <c r="E36" s="247">
        <v>74278.41</v>
      </c>
      <c r="F36" s="93">
        <f t="shared" si="1"/>
        <v>102.06039169605248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16475.18</v>
      </c>
      <c r="E40" s="247">
        <v>31342.66</v>
      </c>
      <c r="F40" s="93">
        <f t="shared" si="1"/>
        <v>190.24168476459741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1248.92</v>
      </c>
      <c r="E47" s="247">
        <v>1248.92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1248.92</v>
      </c>
      <c r="E50" s="247">
        <v>1248.92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19219.169999999998</v>
      </c>
      <c r="E54" s="247">
        <v>18064.79</v>
      </c>
      <c r="F54" s="93">
        <f t="shared" si="1"/>
        <v>93.993601180488042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19219.169999999998</v>
      </c>
      <c r="E55" s="247">
        <v>18064.79</v>
      </c>
      <c r="F55" s="93">
        <f t="shared" si="1"/>
        <v>93.993601180488042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79516.539999999994</v>
      </c>
      <c r="E68" s="104">
        <f t="shared" si="13"/>
        <v>90261.46</v>
      </c>
      <c r="F68" s="93">
        <f t="shared" si="1"/>
        <v>113.51281129686983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11347.98</v>
      </c>
      <c r="E69" s="104">
        <f t="shared" si="14"/>
        <v>12111.3</v>
      </c>
      <c r="F69" s="93">
        <f t="shared" si="1"/>
        <v>106.72648347987924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11347.98</v>
      </c>
      <c r="E70" s="104">
        <f t="shared" si="15"/>
        <v>12111.3</v>
      </c>
      <c r="F70" s="93">
        <f t="shared" si="1"/>
        <v>106.72648347987924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11347.98</v>
      </c>
      <c r="E72" s="247">
        <v>12111.3</v>
      </c>
      <c r="F72" s="93">
        <f t="shared" si="1"/>
        <v>106.72648347987924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3152.86</v>
      </c>
      <c r="E78" s="104">
        <f>E79+SUM(E82:E84)-E85+E86</f>
        <v>2029.22</v>
      </c>
      <c r="F78" s="93">
        <f t="shared" si="1"/>
        <v>64.36124661418522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3152.86</v>
      </c>
      <c r="E86" s="247">
        <v>2029.22</v>
      </c>
      <c r="F86" s="93">
        <f t="shared" si="1"/>
        <v>64.36124661418522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959.85</v>
      </c>
      <c r="E146" s="104">
        <f t="shared" si="26"/>
        <v>1319.7</v>
      </c>
      <c r="F146" s="93">
        <f t="shared" si="1"/>
        <v>137.49023284888264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480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959.85</v>
      </c>
      <c r="E160" s="247">
        <v>839.7</v>
      </c>
      <c r="F160" s="93">
        <f t="shared" si="1"/>
        <v>87.482419127988749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64055.85</v>
      </c>
      <c r="E170" s="104">
        <f t="shared" si="29"/>
        <v>74801.240000000005</v>
      </c>
      <c r="F170" s="93">
        <f t="shared" si="1"/>
        <v>116.77503303757581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64055.85</v>
      </c>
      <c r="E173" s="247">
        <v>74801.240000000005</v>
      </c>
      <c r="F173" s="93">
        <f t="shared" si="1"/>
        <v>116.77503303757581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394563.87</v>
      </c>
      <c r="E175" s="104">
        <f t="shared" si="30"/>
        <v>402996.47</v>
      </c>
      <c r="F175" s="93">
        <f t="shared" si="1"/>
        <v>102.13719517704448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70111.73</v>
      </c>
      <c r="E176" s="104">
        <f t="shared" si="31"/>
        <v>89535.03</v>
      </c>
      <c r="F176" s="93">
        <f t="shared" si="1"/>
        <v>127.70335291968978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70111.73</v>
      </c>
      <c r="E177" s="104">
        <f t="shared" si="32"/>
        <v>89535.03</v>
      </c>
      <c r="F177" s="93">
        <f t="shared" si="1"/>
        <v>127.70335291968978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63915.85</v>
      </c>
      <c r="E178" s="247">
        <v>74633.240000000005</v>
      </c>
      <c r="F178" s="93">
        <f t="shared" si="1"/>
        <v>116.76796913441659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2919.79</v>
      </c>
      <c r="E179" s="247">
        <v>12672.95</v>
      </c>
      <c r="F179" s="93">
        <f t="shared" si="1"/>
        <v>434.0363519294196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16.48</v>
      </c>
      <c r="E180" s="104">
        <f t="shared" si="33"/>
        <v>15.2</v>
      </c>
      <c r="F180" s="93">
        <f t="shared" si="1"/>
        <v>92.233009708737853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16.48</v>
      </c>
      <c r="E183" s="247">
        <v>15.2</v>
      </c>
      <c r="F183" s="93">
        <f t="shared" si="1"/>
        <v>92.233009708737853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3259.61</v>
      </c>
      <c r="E188" s="247">
        <v>2213.64</v>
      </c>
      <c r="F188" s="93">
        <f t="shared" si="1"/>
        <v>67.911191829697415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324452.14</v>
      </c>
      <c r="E237" s="104">
        <f t="shared" si="41"/>
        <v>313461.43999999994</v>
      </c>
      <c r="F237" s="93">
        <f t="shared" si="1"/>
        <v>96.612535827317998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315047.33</v>
      </c>
      <c r="E238" s="104">
        <f t="shared" si="42"/>
        <v>312735.00999999995</v>
      </c>
      <c r="F238" s="93">
        <f t="shared" si="1"/>
        <v>99.2660404390667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315047.33</v>
      </c>
      <c r="E239" s="104">
        <f t="shared" si="43"/>
        <v>312735.00999999995</v>
      </c>
      <c r="F239" s="93">
        <f t="shared" si="1"/>
        <v>99.2660404390667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312342.28000000003</v>
      </c>
      <c r="E240" s="247">
        <v>311050.84999999998</v>
      </c>
      <c r="F240" s="93">
        <f t="shared" si="1"/>
        <v>99.586533721915572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2705.05</v>
      </c>
      <c r="E241" s="247">
        <v>1684.16</v>
      </c>
      <c r="F241" s="93">
        <f t="shared" si="1"/>
        <v>62.259847322600322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8444.9599999999991</v>
      </c>
      <c r="E245" s="104">
        <f t="shared" si="45"/>
        <v>-593.26999999999953</v>
      </c>
      <c r="F245" s="93">
        <f t="shared" si="1"/>
        <v>-7.0251368863795642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8444.9599999999991</v>
      </c>
      <c r="E246" s="104">
        <f t="shared" si="46"/>
        <v>7971.88</v>
      </c>
      <c r="F246" s="93">
        <f t="shared" si="1"/>
        <v>94.398078854133132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8341.4</v>
      </c>
      <c r="E247" s="247">
        <v>7971.88</v>
      </c>
      <c r="F247" s="93">
        <f t="shared" si="1"/>
        <v>95.570048193348839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103.56</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8565.15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8565.15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959.85</v>
      </c>
      <c r="E255" s="247">
        <v>1319.7</v>
      </c>
      <c r="F255" s="93">
        <f t="shared" si="1"/>
        <v>137.49023284888264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37248.07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37248.07</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959.85</v>
      </c>
      <c r="E265" s="247">
        <v>1319.7</v>
      </c>
      <c r="F265" s="93">
        <f t="shared" si="50"/>
        <v>137.49023284888264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3152.86</v>
      </c>
      <c r="E268" s="247">
        <v>2029.22</v>
      </c>
      <c r="F268" s="93">
        <f t="shared" si="50"/>
        <v>64.36124661418522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70111.73</v>
      </c>
      <c r="E288" s="247">
        <v>89535.03</v>
      </c>
      <c r="F288" s="93">
        <f t="shared" si="50"/>
        <v>127.70335291968978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3259.61</v>
      </c>
      <c r="E302" s="247">
        <v>2213.64</v>
      </c>
      <c r="F302" s="93">
        <f t="shared" si="50"/>
        <v>67.911191829697415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861292.61</v>
      </c>
      <c r="E114" s="81">
        <f t="shared" si="22"/>
        <v>1021060.49</v>
      </c>
      <c r="F114" s="63">
        <f t="shared" si="1"/>
        <v>118.54977949944328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861009.36</v>
      </c>
      <c r="E118" s="81">
        <f t="shared" si="24"/>
        <v>1021060.49</v>
      </c>
      <c r="F118" s="63">
        <f t="shared" si="1"/>
        <v>118.58877933684717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861009.36</v>
      </c>
      <c r="E120" s="249">
        <v>1021060.49</v>
      </c>
      <c r="F120" s="63">
        <f t="shared" si="1"/>
        <v>118.58877933684717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283.25</v>
      </c>
      <c r="E128" s="249"/>
      <c r="F128" s="63">
        <f t="shared" si="1"/>
        <v>0</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861292.61</v>
      </c>
      <c r="E141" s="106">
        <f t="shared" si="28"/>
        <v>1021060.49</v>
      </c>
      <c r="F141" s="82">
        <f t="shared" si="1"/>
        <v>118.54977949944328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28903.25</v>
      </c>
      <c r="E5" s="107">
        <f t="shared" si="0"/>
        <v>445.58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445.58</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445.58</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445.58</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28903.25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28903.25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28903.25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70111.73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1037098.2399999999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4828.22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1023723.9299999999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899990.47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123468.5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226.35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38.61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8546.09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1017674.9399999998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5874.19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1003254.6599999999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889273.08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113715.34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227.63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38.61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8546.09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89535.030000000144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89535.03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2213.64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87321.39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17290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2025-01-31T08:17:40Z</cp:lastPrinted>
  <dcterms:created xsi:type="dcterms:W3CDTF">2022-04-01T05:14:30Z</dcterms:created>
  <dcterms:modified xsi:type="dcterms:W3CDTF">2025-01-31T08:18:04Z</dcterms:modified>
</cp:coreProperties>
</file>