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370" windowHeight="10890" activeTab="1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IZDATAKA'!$1:$3</definedName>
    <definedName name="_xlnm.Print_Area" localSheetId="0">'OPĆI DIO'!$A$1:$H$24</definedName>
    <definedName name="_xlnm.Print_Area" localSheetId="1">'PLAN PRIHODA'!$A$1:$J$37</definedName>
  </definedNames>
  <calcPr calcId="125725" fullCalcOnLoad="1"/>
</workbook>
</file>

<file path=xl/calcChain.xml><?xml version="1.0" encoding="utf-8"?>
<calcChain xmlns="http://schemas.openxmlformats.org/spreadsheetml/2006/main">
  <c r="G6" i="1"/>
  <c r="H6"/>
  <c r="H12"/>
  <c r="H22"/>
  <c r="F9"/>
  <c r="C39" i="3"/>
  <c r="J24" i="2"/>
  <c r="K14" i="3"/>
  <c r="L14"/>
  <c r="C14"/>
  <c r="C24" i="2"/>
  <c r="D24"/>
  <c r="E24"/>
  <c r="F24"/>
  <c r="G24"/>
  <c r="H24"/>
  <c r="I24"/>
  <c r="B24"/>
  <c r="E34" i="3"/>
  <c r="F34"/>
  <c r="F13"/>
  <c r="F7"/>
  <c r="G34"/>
  <c r="H34"/>
  <c r="H13"/>
  <c r="I34"/>
  <c r="J34"/>
  <c r="K34"/>
  <c r="L34"/>
  <c r="D34"/>
  <c r="C34"/>
  <c r="L57"/>
  <c r="F57"/>
  <c r="I57"/>
  <c r="C35"/>
  <c r="C36"/>
  <c r="C37"/>
  <c r="C38"/>
  <c r="C40"/>
  <c r="C26"/>
  <c r="C27"/>
  <c r="C28"/>
  <c r="C29"/>
  <c r="C30"/>
  <c r="C31"/>
  <c r="C32"/>
  <c r="C33"/>
  <c r="C19"/>
  <c r="C20"/>
  <c r="C21"/>
  <c r="C22"/>
  <c r="C23"/>
  <c r="C24"/>
  <c r="C15"/>
  <c r="C16"/>
  <c r="C17"/>
  <c r="C9"/>
  <c r="C10"/>
  <c r="C11"/>
  <c r="C12"/>
  <c r="E41"/>
  <c r="F41"/>
  <c r="G41"/>
  <c r="H41"/>
  <c r="I41"/>
  <c r="J41"/>
  <c r="K41"/>
  <c r="L41"/>
  <c r="E25"/>
  <c r="F25"/>
  <c r="G25"/>
  <c r="H25"/>
  <c r="I25"/>
  <c r="J25"/>
  <c r="K25"/>
  <c r="L25"/>
  <c r="E18"/>
  <c r="F18"/>
  <c r="G18"/>
  <c r="H18"/>
  <c r="I18"/>
  <c r="I13"/>
  <c r="I7"/>
  <c r="J18"/>
  <c r="K18"/>
  <c r="K13"/>
  <c r="K7"/>
  <c r="L18"/>
  <c r="E13"/>
  <c r="E7"/>
  <c r="D18"/>
  <c r="H9" i="1"/>
  <c r="G9"/>
  <c r="G12"/>
  <c r="G22"/>
  <c r="G14" i="3"/>
  <c r="G13"/>
  <c r="G7"/>
  <c r="D25"/>
  <c r="C25"/>
  <c r="M25"/>
  <c r="N25"/>
  <c r="J14"/>
  <c r="J13"/>
  <c r="D14"/>
  <c r="J8"/>
  <c r="C8"/>
  <c r="M8"/>
  <c r="N8"/>
  <c r="E52"/>
  <c r="E51"/>
  <c r="E57"/>
  <c r="J36" i="2"/>
  <c r="I36"/>
  <c r="H36"/>
  <c r="G36"/>
  <c r="F36"/>
  <c r="E36"/>
  <c r="D36"/>
  <c r="C36"/>
  <c r="C37"/>
  <c r="B36"/>
  <c r="I12"/>
  <c r="H12"/>
  <c r="G12"/>
  <c r="F12"/>
  <c r="E12"/>
  <c r="D12"/>
  <c r="C12"/>
  <c r="B12"/>
  <c r="F6" i="1"/>
  <c r="F12"/>
  <c r="F22"/>
  <c r="K44" i="3"/>
  <c r="C42"/>
  <c r="C41"/>
  <c r="M41"/>
  <c r="N41"/>
  <c r="D41"/>
  <c r="J12" i="2"/>
  <c r="C45" i="3"/>
  <c r="C44"/>
  <c r="C43"/>
  <c r="M43"/>
  <c r="N43"/>
  <c r="K43"/>
  <c r="K46"/>
  <c r="K57"/>
  <c r="H46"/>
  <c r="H57"/>
  <c r="H7"/>
  <c r="G46"/>
  <c r="G57"/>
  <c r="D13"/>
  <c r="J7"/>
  <c r="J46"/>
  <c r="J57"/>
  <c r="D7"/>
  <c r="D46"/>
  <c r="D57"/>
  <c r="C18"/>
  <c r="M18"/>
  <c r="N18"/>
  <c r="C25" i="2"/>
  <c r="C13"/>
  <c r="L13" i="3"/>
  <c r="L7"/>
  <c r="C7"/>
  <c r="C13"/>
  <c r="M13"/>
  <c r="N13"/>
  <c r="C46"/>
  <c r="C57"/>
  <c r="M7"/>
  <c r="M46"/>
  <c r="M57"/>
  <c r="N7"/>
  <c r="N46"/>
  <c r="N57"/>
</calcChain>
</file>

<file path=xl/sharedStrings.xml><?xml version="1.0" encoding="utf-8"?>
<sst xmlns="http://schemas.openxmlformats.org/spreadsheetml/2006/main" count="157" uniqueCount="105">
  <si>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</si>
  <si>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</si>
  <si>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</si>
  <si>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</si>
  <si>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</si>
  <si>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</si>
  <si>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</si>
  <si>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</si>
  <si>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</si>
  <si>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</si>
  <si>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</si>
  <si>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</si>
  <si>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</si>
  <si>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</si>
  <si>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Prihodi za posebne namjene</t>
  </si>
  <si>
    <t>Prihodi od nefinancijske imovine i nadoknade šteta s osnova osiguranja</t>
  </si>
  <si>
    <t>Ukupno (po izvorima)</t>
  </si>
  <si>
    <t>2016.</t>
  </si>
  <si>
    <t>Ukupno prihodi i primici za 2016.</t>
  </si>
  <si>
    <t>PLAN RASHODA I IZDATAKA</t>
  </si>
  <si>
    <t>RASHODI POSLOVANJA</t>
  </si>
  <si>
    <t>Rashodi za zaposlene</t>
  </si>
  <si>
    <t>Plaće (Bruto)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</si>
  <si>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</si>
  <si>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</si>
  <si>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</si>
  <si>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</si>
  <si>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</si>
  <si>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</si>
  <si>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</si>
  <si>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</si>
  <si>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</si>
  <si>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</si>
  <si>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</si>
  <si>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</si>
  <si>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</si>
  <si>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</si>
  <si>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A</t>
  </si>
  <si>
    <t>Program</t>
  </si>
  <si>
    <t>Financira Primorsko-goranska županija (Decentralizacija)</t>
  </si>
  <si>
    <t>Financira Primorsko-goranska županija (Iznad standarda)</t>
  </si>
  <si>
    <t>Financiraju ostale JL(R)S</t>
  </si>
  <si>
    <t>Vlastiti prihodi škola</t>
  </si>
  <si>
    <t>Financira država -ministarstva</t>
  </si>
  <si>
    <t xml:space="preserve">Pomoći / Donacije </t>
  </si>
  <si>
    <t>3 + 4</t>
  </si>
  <si>
    <t xml:space="preserve">UKUPNI RASHODI POSLOVANJA </t>
  </si>
  <si>
    <t>Uredski materijal i ostali materijal</t>
  </si>
  <si>
    <t>Materijal i dijelovi za tek. I inv.održ.</t>
  </si>
  <si>
    <t>Sitan inventar</t>
  </si>
  <si>
    <t>Službena radna odjeća</t>
  </si>
  <si>
    <t>Usluge telefona,poštarina</t>
  </si>
  <si>
    <t>Usluge tekućeg i inv.održavanja</t>
  </si>
  <si>
    <t>Usluge promidžbe i informiranja</t>
  </si>
  <si>
    <t>Komunalne usluge</t>
  </si>
  <si>
    <t>Zdravstvene usluge</t>
  </si>
  <si>
    <t xml:space="preserve">Intelektualne usluge i ostale </t>
  </si>
  <si>
    <t>Računalne usluge</t>
  </si>
  <si>
    <t>Ostale usluge</t>
  </si>
  <si>
    <t>Premije osiguranja</t>
  </si>
  <si>
    <t>Naknade članovima ispitnih povjeren.</t>
  </si>
  <si>
    <t>Reprezentacija</t>
  </si>
  <si>
    <t>Članarine</t>
  </si>
  <si>
    <t>Naknada za prijevoz zaposlenika</t>
  </si>
  <si>
    <t>Stručno usavršavanje</t>
  </si>
  <si>
    <t>Doprinosi na plaće zdr.osig.</t>
  </si>
  <si>
    <t>Doprinosi za zapošljavanje</t>
  </si>
  <si>
    <t>Službena putovanja</t>
  </si>
  <si>
    <t xml:space="preserve">Ostale usluge </t>
  </si>
  <si>
    <t>TRGOVAČKA I TEKSTILNA ŠKOLA U RIJECI</t>
  </si>
  <si>
    <t>Materijal i sirovine</t>
  </si>
  <si>
    <t xml:space="preserve">Energija </t>
  </si>
  <si>
    <t xml:space="preserve">A </t>
  </si>
  <si>
    <t xml:space="preserve">                                                        TRGOVAČKA I TEKSTILNA ŠKOLA U RIJECI</t>
  </si>
  <si>
    <t>ŠIFRA :213</t>
  </si>
  <si>
    <t>2017.</t>
  </si>
  <si>
    <t>Ukupno prihodi i primici za 2017.</t>
  </si>
  <si>
    <t>PROJEKCIJA PLANA ZA 2017.</t>
  </si>
  <si>
    <t>program</t>
  </si>
  <si>
    <t>Program za poticanje dodatnog odgojno-obrazovnog stvaralaštva</t>
  </si>
  <si>
    <t>IZNAD ZAKONSKOG STANDARDA</t>
  </si>
  <si>
    <t>Financira Primorsko-goranska županija (decentralizacija)</t>
  </si>
  <si>
    <t>Financira Primorsko-goranska županija (iznad zakonskog standarda)</t>
  </si>
  <si>
    <t>Pomoći/     Donacije</t>
  </si>
  <si>
    <t>Financira država  -   ministarstva</t>
  </si>
  <si>
    <t>ZAKONSKI STANDARD USTANOVA</t>
  </si>
  <si>
    <t>Osiguravanje uvjeta rada-srednješkolsko obrazovanje-redovna djelatnost</t>
  </si>
  <si>
    <t>2018.</t>
  </si>
  <si>
    <t>Ukupno prihodi i primici za 2018.</t>
  </si>
  <si>
    <t>PRIJEDLOG FINANCIJSKOG PLANA  TRGOVAČKE I TEKSTILNE ŠKOLE ZA 2016.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PROJEKCIJA PLANA ZA  2017. I 2018. GODINU</t>
  </si>
  <si>
    <t>Prijedlog plana 
za 2016.</t>
  </si>
  <si>
    <t>Projekcija plana
za 2017.</t>
  </si>
  <si>
    <t>Projekcija plana 
za 2018.</t>
  </si>
  <si>
    <t>PRIJEDLOG PLANA ZA     2016.</t>
  </si>
  <si>
    <t>Novč.naknada -nezapošlj.invalida</t>
  </si>
  <si>
    <t>PROJEKCIJA PLANA ZA 2018.</t>
  </si>
  <si>
    <t>PRIJEDLOG PLANA ZA 2016.</t>
  </si>
  <si>
    <t>Uč.zadruga Potok</t>
  </si>
  <si>
    <t>namjenski primici od zaduživanja</t>
  </si>
  <si>
    <t>Rijeka, 17.11.2015.</t>
  </si>
  <si>
    <t>Predsjedenica Školskog odbora: Martina Krstičević, prof.</t>
  </si>
  <si>
    <t>RIJEKA, 17.11.2015.</t>
  </si>
  <si>
    <t>Predsjednica školskog odbora:</t>
  </si>
  <si>
    <t xml:space="preserve">       Martina Krstičević, prof.</t>
  </si>
  <si>
    <t>Predsjednica Školskog odbora: Martina Krstičević, prof.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</si>
</sst>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71" formatCode="_-* #,##0.00_-;\-* #,##0.00_-;_-* &quot;-&quot;??_-;_-@_-"/>
  </numFmts>
  <fonts count="37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5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3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17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4" fillId="0" borderId="7" applyNumberFormat="0" applyFill="0" applyAlignment="0" applyProtection="0"/>
    <xf numFmtId="0" fontId="36" fillId="20" borderId="0" applyNumberFormat="0" applyBorder="0" applyAlignment="0" applyProtection="0"/>
  </cellStyleXfs>
  <cellXfs count="179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5" fillId="0" borderId="0" xfId="0" applyFont="1"/>
    <xf numFmtId="0" fontId="17" fillId="18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wrapText="1"/>
    </xf>
    <xf numFmtId="1" fontId="15" fillId="0" borderId="0" xfId="0" applyNumberFormat="1" applyFont="1" applyAlignment="1">
      <alignment wrapText="1"/>
    </xf>
    <xf numFmtId="0" fontId="15" fillId="0" borderId="0" xfId="0" applyFont="1" applyAlignment="1">
      <alignment horizontal="right"/>
    </xf>
    <xf numFmtId="1" fontId="16" fillId="0" borderId="8" xfId="0" applyNumberFormat="1" applyFont="1" applyBorder="1" applyAlignment="1">
      <alignment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24" fillId="0" borderId="9" xfId="0" quotePrefix="1" applyFont="1" applyBorder="1" applyAlignment="1">
      <alignment horizontal="left" vertical="center" wrapText="1"/>
    </xf>
    <xf numFmtId="0" fontId="24" fillId="0" borderId="9" xfId="0" quotePrefix="1" applyFont="1" applyBorder="1" applyAlignment="1">
      <alignment horizontal="center" vertical="center" wrapText="1"/>
    </xf>
    <xf numFmtId="0" fontId="21" fillId="0" borderId="9" xfId="0" quotePrefix="1" applyNumberFormat="1" applyFont="1" applyFill="1" applyBorder="1" applyAlignment="1" applyProtection="1">
      <alignment horizontal="left" vertical="center"/>
    </xf>
    <xf numFmtId="0" fontId="19" fillId="0" borderId="0" xfId="0" quotePrefix="1" applyNumberFormat="1" applyFont="1" applyFill="1" applyBorder="1" applyAlignment="1" applyProtection="1">
      <alignment horizontal="center" vertical="center"/>
    </xf>
    <xf numFmtId="3" fontId="19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19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0" fontId="28" fillId="0" borderId="0" xfId="0" quotePrefix="1" applyFont="1" applyBorder="1" applyAlignment="1">
      <alignment horizontal="left" vertical="center"/>
    </xf>
    <xf numFmtId="3" fontId="19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8" fillId="0" borderId="10" xfId="0" quotePrefix="1" applyFont="1" applyBorder="1" applyAlignment="1">
      <alignment horizontal="left" wrapText="1"/>
    </xf>
    <xf numFmtId="0" fontId="28" fillId="0" borderId="9" xfId="0" quotePrefix="1" applyFont="1" applyBorder="1" applyAlignment="1">
      <alignment horizontal="left" wrapText="1"/>
    </xf>
    <xf numFmtId="0" fontId="28" fillId="0" borderId="9" xfId="0" quotePrefix="1" applyFont="1" applyBorder="1" applyAlignment="1">
      <alignment horizontal="center" wrapText="1"/>
    </xf>
    <xf numFmtId="0" fontId="28" fillId="0" borderId="9" xfId="0" quotePrefix="1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>
      <alignment horizont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/>
    <xf numFmtId="3" fontId="28" fillId="0" borderId="11" xfId="0" applyNumberFormat="1" applyFont="1" applyBorder="1" applyAlignment="1">
      <alignment horizontal="right"/>
    </xf>
    <xf numFmtId="3" fontId="28" fillId="0" borderId="11" xfId="0" applyNumberFormat="1" applyFont="1" applyFill="1" applyBorder="1" applyAlignment="1" applyProtection="1">
      <alignment horizontal="right" wrapText="1"/>
    </xf>
    <xf numFmtId="0" fontId="30" fillId="0" borderId="9" xfId="0" applyNumberFormat="1" applyFont="1" applyFill="1" applyBorder="1" applyAlignment="1" applyProtection="1">
      <alignment wrapText="1"/>
    </xf>
    <xf numFmtId="3" fontId="28" fillId="0" borderId="10" xfId="0" applyNumberFormat="1" applyFont="1" applyBorder="1" applyAlignment="1">
      <alignment horizontal="right"/>
    </xf>
    <xf numFmtId="0" fontId="28" fillId="0" borderId="9" xfId="0" quotePrefix="1" applyFont="1" applyBorder="1" applyAlignment="1">
      <alignment horizontal="left"/>
    </xf>
    <xf numFmtId="0" fontId="28" fillId="0" borderId="9" xfId="0" applyNumberFormat="1" applyFont="1" applyFill="1" applyBorder="1" applyAlignment="1" applyProtection="1">
      <alignment wrapText="1"/>
    </xf>
    <xf numFmtId="0" fontId="30" fillId="0" borderId="9" xfId="0" applyNumberFormat="1" applyFont="1" applyFill="1" applyBorder="1" applyAlignment="1" applyProtection="1">
      <alignment horizontal="center" wrapText="1"/>
    </xf>
    <xf numFmtId="0" fontId="29" fillId="0" borderId="11" xfId="0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>
      <alignment horizontal="left" wrapText="1"/>
    </xf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18" fillId="18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wrapText="1"/>
    </xf>
    <xf numFmtId="0" fontId="17" fillId="18" borderId="0" xfId="0" applyNumberFormat="1" applyFont="1" applyFill="1" applyBorder="1" applyAlignment="1" applyProtection="1">
      <alignment wrapText="1"/>
    </xf>
    <xf numFmtId="1" fontId="16" fillId="19" borderId="13" xfId="0" applyNumberFormat="1" applyFont="1" applyFill="1" applyBorder="1" applyAlignment="1">
      <alignment horizontal="right" vertical="top" wrapText="1"/>
    </xf>
    <xf numFmtId="1" fontId="16" fillId="0" borderId="13" xfId="0" applyNumberFormat="1" applyFont="1" applyFill="1" applyBorder="1" applyAlignment="1">
      <alignment horizontal="right" vertical="top" wrapText="1"/>
    </xf>
    <xf numFmtId="0" fontId="21" fillId="0" borderId="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1" fontId="16" fillId="0" borderId="14" xfId="0" applyNumberFormat="1" applyFont="1" applyBorder="1" applyAlignment="1">
      <alignment wrapText="1"/>
    </xf>
    <xf numFmtId="1" fontId="16" fillId="0" borderId="15" xfId="0" applyNumberFormat="1" applyFont="1" applyFill="1" applyBorder="1" applyAlignment="1">
      <alignment horizontal="right" vertical="top" wrapText="1"/>
    </xf>
    <xf numFmtId="3" fontId="15" fillId="0" borderId="11" xfId="0" applyNumberFormat="1" applyFont="1" applyBorder="1"/>
    <xf numFmtId="3" fontId="21" fillId="0" borderId="11" xfId="0" applyNumberFormat="1" applyFont="1" applyFill="1" applyBorder="1" applyAlignment="1" applyProtection="1"/>
    <xf numFmtId="0" fontId="21" fillId="0" borderId="11" xfId="0" applyNumberFormat="1" applyFont="1" applyFill="1" applyBorder="1" applyAlignment="1" applyProtection="1"/>
    <xf numFmtId="3" fontId="21" fillId="0" borderId="11" xfId="0" applyNumberFormat="1" applyFont="1" applyFill="1" applyBorder="1" applyAlignment="1" applyProtection="1">
      <alignment horizontal="center" vertical="center"/>
    </xf>
    <xf numFmtId="0" fontId="21" fillId="0" borderId="11" xfId="0" applyNumberFormat="1" applyFont="1" applyFill="1" applyBorder="1" applyAlignment="1" applyProtection="1">
      <alignment horizontal="left" vertical="center" wrapText="1"/>
    </xf>
    <xf numFmtId="3" fontId="21" fillId="0" borderId="11" xfId="0" applyNumberFormat="1" applyFont="1" applyFill="1" applyBorder="1" applyAlignment="1" applyProtection="1">
      <alignment horizontal="right" vertical="center"/>
    </xf>
    <xf numFmtId="0" fontId="21" fillId="0" borderId="1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 applyProtection="1">
      <alignment horizontal="right" vertical="center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6" fillId="0" borderId="0" xfId="0" applyFont="1"/>
    <xf numFmtId="3" fontId="21" fillId="0" borderId="16" xfId="0" applyNumberFormat="1" applyFont="1" applyFill="1" applyBorder="1" applyAlignment="1" applyProtection="1"/>
    <xf numFmtId="3" fontId="21" fillId="0" borderId="36" xfId="0" applyNumberFormat="1" applyFont="1" applyFill="1" applyBorder="1" applyAlignment="1" applyProtection="1"/>
    <xf numFmtId="3" fontId="21" fillId="0" borderId="16" xfId="0" applyNumberFormat="1" applyFont="1" applyFill="1" applyBorder="1" applyAlignment="1" applyProtection="1">
      <alignment horizontal="right" vertical="center"/>
    </xf>
    <xf numFmtId="3" fontId="21" fillId="0" borderId="36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3" fontId="34" fillId="0" borderId="11" xfId="0" applyNumberFormat="1" applyFont="1" applyFill="1" applyBorder="1" applyAlignment="1" applyProtection="1">
      <alignment horizontal="right" vertical="center"/>
    </xf>
    <xf numFmtId="3" fontId="34" fillId="0" borderId="0" xfId="0" applyNumberFormat="1" applyFont="1" applyFill="1" applyBorder="1" applyAlignment="1" applyProtection="1"/>
    <xf numFmtId="0" fontId="31" fillId="0" borderId="0" xfId="0" quotePrefix="1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1" fontId="16" fillId="0" borderId="0" xfId="0" applyNumberFormat="1" applyFont="1" applyAlignment="1">
      <alignment wrapText="1"/>
    </xf>
    <xf numFmtId="1" fontId="16" fillId="0" borderId="0" xfId="0" applyNumberFormat="1" applyFont="1" applyBorder="1" applyAlignment="1">
      <alignment wrapText="1"/>
    </xf>
    <xf numFmtId="3" fontId="16" fillId="0" borderId="0" xfId="0" applyNumberFormat="1" applyFont="1" applyBorder="1" applyAlignment="1">
      <alignment horizontal="center"/>
    </xf>
    <xf numFmtId="1" fontId="16" fillId="19" borderId="17" xfId="0" applyNumberFormat="1" applyFont="1" applyFill="1" applyBorder="1" applyAlignment="1">
      <alignment horizontal="left" wrapText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 wrapText="1"/>
      <protection hidden="1"/>
    </xf>
    <xf numFmtId="43" fontId="16" fillId="0" borderId="18" xfId="28" applyNumberFormat="1" applyFont="1" applyBorder="1" applyAlignment="1" applyProtection="1">
      <alignment horizontal="center" vertical="center" wrapText="1"/>
      <protection hidden="1"/>
    </xf>
    <xf numFmtId="43" fontId="16" fillId="0" borderId="20" xfId="28" applyNumberFormat="1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wrapText="1"/>
    </xf>
    <xf numFmtId="3" fontId="15" fillId="0" borderId="23" xfId="0" applyNumberFormat="1" applyFont="1" applyBorder="1" applyAlignment="1">
      <alignment horizontal="right" vertical="center"/>
    </xf>
    <xf numFmtId="1" fontId="15" fillId="0" borderId="11" xfId="0" applyNumberFormat="1" applyFont="1" applyBorder="1" applyAlignment="1">
      <alignment horizontal="left" wrapText="1"/>
    </xf>
    <xf numFmtId="3" fontId="15" fillId="0" borderId="11" xfId="0" applyNumberFormat="1" applyFont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/>
    </xf>
    <xf numFmtId="1" fontId="15" fillId="0" borderId="11" xfId="0" applyNumberFormat="1" applyFont="1" applyBorder="1" applyAlignment="1">
      <alignment wrapText="1"/>
    </xf>
    <xf numFmtId="1" fontId="16" fillId="0" borderId="24" xfId="0" applyNumberFormat="1" applyFont="1" applyFill="1" applyBorder="1" applyAlignment="1">
      <alignment horizontal="left" wrapText="1"/>
    </xf>
    <xf numFmtId="3" fontId="15" fillId="0" borderId="23" xfId="0" applyNumberFormat="1" applyFont="1" applyBorder="1"/>
    <xf numFmtId="3" fontId="15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wrapText="1"/>
    </xf>
    <xf numFmtId="3" fontId="21" fillId="0" borderId="10" xfId="0" applyNumberFormat="1" applyFont="1" applyFill="1" applyBorder="1" applyAlignment="1" applyProtection="1"/>
    <xf numFmtId="3" fontId="20" fillId="0" borderId="11" xfId="0" applyNumberFormat="1" applyFont="1" applyFill="1" applyBorder="1" applyAlignment="1" applyProtection="1">
      <alignment wrapText="1"/>
    </xf>
    <xf numFmtId="3" fontId="21" fillId="0" borderId="11" xfId="0" applyNumberFormat="1" applyFont="1" applyFill="1" applyBorder="1" applyAlignment="1" applyProtection="1">
      <alignment horizontal="center" vertical="center" wrapText="1"/>
    </xf>
    <xf numFmtId="3" fontId="20" fillId="0" borderId="11" xfId="0" applyNumberFormat="1" applyFont="1" applyFill="1" applyBorder="1" applyAlignment="1" applyProtection="1">
      <alignment vertical="center" wrapText="1"/>
    </xf>
    <xf numFmtId="3" fontId="21" fillId="0" borderId="11" xfId="0" applyNumberFormat="1" applyFont="1" applyFill="1" applyBorder="1" applyAlignment="1" applyProtection="1">
      <alignment vertical="center" wrapText="1"/>
    </xf>
    <xf numFmtId="3" fontId="18" fillId="0" borderId="11" xfId="0" applyNumberFormat="1" applyFont="1" applyFill="1" applyBorder="1" applyAlignment="1" applyProtection="1">
      <alignment vertical="center" wrapText="1"/>
    </xf>
    <xf numFmtId="0" fontId="21" fillId="0" borderId="25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center" vertical="center"/>
    </xf>
    <xf numFmtId="0" fontId="21" fillId="0" borderId="26" xfId="0" applyNumberFormat="1" applyFont="1" applyFill="1" applyBorder="1" applyAlignment="1" applyProtection="1">
      <alignment horizontal="center" vertical="center"/>
    </xf>
    <xf numFmtId="0" fontId="21" fillId="0" borderId="27" xfId="0" applyNumberFormat="1" applyFont="1" applyFill="1" applyBorder="1" applyAlignment="1" applyProtection="1">
      <alignment horizontal="left" vertical="center" wrapText="1"/>
    </xf>
    <xf numFmtId="3" fontId="21" fillId="0" borderId="27" xfId="0" applyNumberFormat="1" applyFont="1" applyFill="1" applyBorder="1" applyAlignment="1" applyProtection="1">
      <alignment horizontal="right" vertical="center"/>
    </xf>
    <xf numFmtId="3" fontId="21" fillId="0" borderId="28" xfId="0" applyNumberFormat="1" applyFont="1" applyFill="1" applyBorder="1" applyAlignment="1" applyProtection="1">
      <alignment horizontal="right" vertical="center"/>
    </xf>
    <xf numFmtId="0" fontId="21" fillId="0" borderId="25" xfId="0" applyNumberFormat="1" applyFont="1" applyFill="1" applyBorder="1" applyAlignment="1" applyProtection="1">
      <alignment horizontal="center" vertical="center" wrapText="1"/>
    </xf>
    <xf numFmtId="3" fontId="21" fillId="0" borderId="25" xfId="0" applyNumberFormat="1" applyFont="1" applyFill="1" applyBorder="1" applyAlignment="1" applyProtection="1"/>
    <xf numFmtId="3" fontId="21" fillId="0" borderId="37" xfId="0" applyNumberFormat="1" applyFont="1" applyFill="1" applyBorder="1" applyAlignment="1" applyProtection="1"/>
    <xf numFmtId="3" fontId="21" fillId="0" borderId="29" xfId="0" applyNumberFormat="1" applyFont="1" applyFill="1" applyBorder="1" applyAlignment="1" applyProtection="1"/>
    <xf numFmtId="0" fontId="21" fillId="0" borderId="25" xfId="0" applyNumberFormat="1" applyFont="1" applyFill="1" applyBorder="1" applyAlignment="1" applyProtection="1"/>
    <xf numFmtId="0" fontId="20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center" vertical="center" wrapText="1"/>
    </xf>
    <xf numFmtId="0" fontId="21" fillId="18" borderId="8" xfId="0" applyNumberFormat="1" applyFont="1" applyFill="1" applyBorder="1" applyAlignment="1" applyProtection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  <protection hidden="1"/>
    </xf>
    <xf numFmtId="43" fontId="33" fillId="0" borderId="8" xfId="28" applyNumberFormat="1" applyFont="1" applyBorder="1" applyAlignment="1" applyProtection="1">
      <alignment horizontal="center" vertical="center" wrapText="1"/>
      <protection hidden="1"/>
    </xf>
    <xf numFmtId="43" fontId="33" fillId="0" borderId="30" xfId="28" applyNumberFormat="1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right" vertical="center"/>
    </xf>
    <xf numFmtId="3" fontId="15" fillId="0" borderId="31" xfId="0" applyNumberFormat="1" applyFont="1" applyBorder="1"/>
    <xf numFmtId="0" fontId="31" fillId="0" borderId="10" xfId="0" quotePrefix="1" applyNumberFormat="1" applyFont="1" applyFill="1" applyBorder="1" applyAlignment="1" applyProtection="1">
      <alignment horizontal="left" wrapText="1"/>
    </xf>
    <xf numFmtId="0" fontId="32" fillId="0" borderId="9" xfId="0" applyNumberFormat="1" applyFont="1" applyFill="1" applyBorder="1" applyAlignment="1" applyProtection="1">
      <alignment wrapText="1"/>
    </xf>
    <xf numFmtId="0" fontId="31" fillId="0" borderId="10" xfId="0" applyNumberFormat="1" applyFont="1" applyFill="1" applyBorder="1" applyAlignment="1" applyProtection="1">
      <alignment horizontal="left" wrapText="1"/>
    </xf>
    <xf numFmtId="0" fontId="15" fillId="0" borderId="9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/>
    <xf numFmtId="0" fontId="31" fillId="0" borderId="10" xfId="0" quotePrefix="1" applyFont="1" applyBorder="1" applyAlignment="1">
      <alignment horizontal="left"/>
    </xf>
    <xf numFmtId="0" fontId="15" fillId="0" borderId="9" xfId="0" applyNumberFormat="1" applyFont="1" applyFill="1" applyBorder="1" applyAlignment="1" applyProtection="1">
      <alignment wrapText="1"/>
    </xf>
    <xf numFmtId="3" fontId="35" fillId="0" borderId="0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left" wrapText="1"/>
    </xf>
    <xf numFmtId="0" fontId="30" fillId="0" borderId="9" xfId="0" applyNumberFormat="1" applyFont="1" applyFill="1" applyBorder="1" applyAlignment="1" applyProtection="1">
      <alignment wrapText="1"/>
    </xf>
    <xf numFmtId="0" fontId="19" fillId="0" borderId="9" xfId="0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22" fillId="0" borderId="33" xfId="0" quotePrefix="1" applyNumberFormat="1" applyFont="1" applyFill="1" applyBorder="1" applyAlignment="1" applyProtection="1">
      <alignment horizontal="left" wrapText="1"/>
    </xf>
    <xf numFmtId="0" fontId="29" fillId="0" borderId="33" xfId="0" applyNumberFormat="1" applyFont="1" applyFill="1" applyBorder="1" applyAlignment="1" applyProtection="1">
      <alignment wrapText="1"/>
    </xf>
    <xf numFmtId="3" fontId="16" fillId="0" borderId="14" xfId="0" applyNumberFormat="1" applyFont="1" applyBorder="1" applyAlignment="1">
      <alignment horizontal="center"/>
    </xf>
    <xf numFmtId="3" fontId="16" fillId="0" borderId="30" xfId="0" applyNumberFormat="1" applyFont="1" applyBorder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6" fillId="0" borderId="2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Naglasak1" xfId="38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Obično" xfId="0" builtinId="0"/>
    <cellStyle name="Total" xfId="37"/>
    <cellStyle name="Zarez" xfId="28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566" name="Line 1"/>
        <xdr:cNvSpPr>
          <a:spLocks noChangeShapeType="1"/>
        </xdr:cNvSpPr>
      </xdr:nvSpPr>
      <xdr:spPr bwMode="auto">
        <a:xfrm>
          <a:off x="19050" y="523875"/>
          <a:ext cx="1047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567" name="Line 2"/>
        <xdr:cNvSpPr>
          <a:spLocks noChangeShapeType="1"/>
        </xdr:cNvSpPr>
      </xdr:nvSpPr>
      <xdr:spPr bwMode="auto">
        <a:xfrm>
          <a:off x="9525" y="523875"/>
          <a:ext cx="1047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14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2568" name="Line 1"/>
        <xdr:cNvSpPr>
          <a:spLocks noChangeShapeType="1"/>
        </xdr:cNvSpPr>
      </xdr:nvSpPr>
      <xdr:spPr bwMode="auto">
        <a:xfrm>
          <a:off x="19050" y="3876675"/>
          <a:ext cx="104775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0</xdr:col>
      <xdr:colOff>1057275</xdr:colOff>
      <xdr:row>16</xdr:row>
      <xdr:rowOff>0</xdr:rowOff>
    </xdr:to>
    <xdr:sp macro="" textlink="">
      <xdr:nvSpPr>
        <xdr:cNvPr id="2569" name="Line 2"/>
        <xdr:cNvSpPr>
          <a:spLocks noChangeShapeType="1"/>
        </xdr:cNvSpPr>
      </xdr:nvSpPr>
      <xdr:spPr bwMode="auto">
        <a:xfrm>
          <a:off x="9525" y="3876675"/>
          <a:ext cx="104775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0</xdr:rowOff>
    </xdr:to>
    <xdr:sp macro="" textlink="">
      <xdr:nvSpPr>
        <xdr:cNvPr id="2570" name="Line 1"/>
        <xdr:cNvSpPr>
          <a:spLocks noChangeShapeType="1"/>
        </xdr:cNvSpPr>
      </xdr:nvSpPr>
      <xdr:spPr bwMode="auto">
        <a:xfrm>
          <a:off x="19050" y="7200900"/>
          <a:ext cx="1047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26</xdr:row>
      <xdr:rowOff>19050</xdr:rowOff>
    </xdr:from>
    <xdr:to>
      <xdr:col>0</xdr:col>
      <xdr:colOff>1057275</xdr:colOff>
      <xdr:row>28</xdr:row>
      <xdr:rowOff>0</xdr:rowOff>
    </xdr:to>
    <xdr:sp macro="" textlink="">
      <xdr:nvSpPr>
        <xdr:cNvPr id="2571" name="Line 2"/>
        <xdr:cNvSpPr>
          <a:spLocks noChangeShapeType="1"/>
        </xdr:cNvSpPr>
      </xdr:nvSpPr>
      <xdr:spPr bwMode="auto">
        <a:xfrm>
          <a:off x="9525" y="7200900"/>
          <a:ext cx="1047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10" zoomScaleNormal="100" workbookViewId="0">
      <selection activeCell="F31" sqref="F31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67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9" ht="55.15" customHeight="1">
      <c r="A1" s="152" t="s">
        <v>89</v>
      </c>
      <c r="B1" s="152"/>
      <c r="C1" s="152"/>
      <c r="D1" s="152"/>
      <c r="E1" s="152"/>
      <c r="F1" s="152"/>
      <c r="G1" s="152"/>
      <c r="H1" s="152"/>
    </row>
    <row r="2" spans="1:9" s="47" customFormat="1" ht="26.25" customHeight="1">
      <c r="A2" s="152" t="s">
        <v>34</v>
      </c>
      <c r="B2" s="152"/>
      <c r="C2" s="152"/>
      <c r="D2" s="152"/>
      <c r="E2" s="152"/>
      <c r="F2" s="152"/>
      <c r="G2" s="153"/>
      <c r="H2" s="153"/>
    </row>
    <row r="3" spans="1:9" ht="25.5" customHeight="1">
      <c r="A3" s="152"/>
      <c r="B3" s="152"/>
      <c r="C3" s="152"/>
      <c r="D3" s="152"/>
      <c r="E3" s="152"/>
      <c r="F3" s="152"/>
      <c r="G3" s="152"/>
      <c r="H3" s="154"/>
    </row>
    <row r="4" spans="1:9" ht="9" customHeight="1">
      <c r="A4" s="48"/>
      <c r="B4" s="49"/>
      <c r="C4" s="49"/>
      <c r="D4" s="49"/>
      <c r="E4" s="49"/>
    </row>
    <row r="5" spans="1:9" ht="27.75" customHeight="1">
      <c r="A5" s="50"/>
      <c r="B5" s="51"/>
      <c r="C5" s="51"/>
      <c r="D5" s="52"/>
      <c r="E5" s="53"/>
      <c r="F5" s="54" t="s">
        <v>90</v>
      </c>
      <c r="G5" s="54" t="s">
        <v>91</v>
      </c>
      <c r="H5" s="55" t="s">
        <v>92</v>
      </c>
      <c r="I5" s="56"/>
    </row>
    <row r="6" spans="1:9" ht="27.75" customHeight="1">
      <c r="A6" s="150" t="s">
        <v>35</v>
      </c>
      <c r="B6" s="149"/>
      <c r="C6" s="149"/>
      <c r="D6" s="149"/>
      <c r="E6" s="151"/>
      <c r="F6" s="59">
        <f>F7+F8</f>
        <v>4372106</v>
      </c>
      <c r="G6" s="59">
        <f>G7+G8</f>
        <v>4372106</v>
      </c>
      <c r="H6" s="59">
        <f>H7+H8</f>
        <v>4372106</v>
      </c>
      <c r="I6" s="74"/>
    </row>
    <row r="7" spans="1:9" ht="22.5" customHeight="1">
      <c r="A7" s="150" t="s">
        <v>0</v>
      </c>
      <c r="B7" s="149"/>
      <c r="C7" s="149"/>
      <c r="D7" s="149"/>
      <c r="E7" s="151"/>
      <c r="F7" s="58">
        <v>4369606</v>
      </c>
      <c r="G7" s="58">
        <v>4369606</v>
      </c>
      <c r="H7" s="58">
        <v>4369606</v>
      </c>
    </row>
    <row r="8" spans="1:9" ht="22.5" customHeight="1">
      <c r="A8" s="155" t="s">
        <v>1</v>
      </c>
      <c r="B8" s="151"/>
      <c r="C8" s="151"/>
      <c r="D8" s="151"/>
      <c r="E8" s="151"/>
      <c r="F8" s="58">
        <v>2500</v>
      </c>
      <c r="G8" s="58">
        <v>2500</v>
      </c>
      <c r="H8" s="58">
        <v>2500</v>
      </c>
    </row>
    <row r="9" spans="1:9" ht="22.5" customHeight="1">
      <c r="A9" s="75" t="s">
        <v>36</v>
      </c>
      <c r="B9" s="57"/>
      <c r="C9" s="57"/>
      <c r="D9" s="57"/>
      <c r="E9" s="57"/>
      <c r="F9" s="58">
        <f>F10+F11</f>
        <v>4372106</v>
      </c>
      <c r="G9" s="58">
        <f>G10+G11</f>
        <v>4372106</v>
      </c>
      <c r="H9" s="58">
        <f>H10+H11</f>
        <v>4372106</v>
      </c>
    </row>
    <row r="10" spans="1:9" ht="22.5" customHeight="1">
      <c r="A10" s="148" t="s">
        <v>2</v>
      </c>
      <c r="B10" s="149"/>
      <c r="C10" s="149"/>
      <c r="D10" s="149"/>
      <c r="E10" s="156"/>
      <c r="F10" s="59">
        <v>4369606</v>
      </c>
      <c r="G10" s="59">
        <v>4369606</v>
      </c>
      <c r="H10" s="59">
        <v>4369606</v>
      </c>
    </row>
    <row r="11" spans="1:9" ht="22.5" customHeight="1">
      <c r="A11" s="155" t="s">
        <v>3</v>
      </c>
      <c r="B11" s="151"/>
      <c r="C11" s="151"/>
      <c r="D11" s="151"/>
      <c r="E11" s="151"/>
      <c r="F11" s="59">
        <v>2500</v>
      </c>
      <c r="G11" s="59">
        <v>2500</v>
      </c>
      <c r="H11" s="59">
        <v>2500</v>
      </c>
    </row>
    <row r="12" spans="1:9" ht="22.5" customHeight="1">
      <c r="A12" s="148" t="s">
        <v>4</v>
      </c>
      <c r="B12" s="149"/>
      <c r="C12" s="149"/>
      <c r="D12" s="149"/>
      <c r="E12" s="149"/>
      <c r="F12" s="59">
        <f>+F6-F9</f>
        <v>0</v>
      </c>
      <c r="G12" s="59">
        <f>+G6-G9</f>
        <v>0</v>
      </c>
      <c r="H12" s="59">
        <f>+H6-H9</f>
        <v>0</v>
      </c>
    </row>
    <row r="13" spans="1:9" ht="25.5" customHeight="1">
      <c r="A13" s="152"/>
      <c r="B13" s="158"/>
      <c r="C13" s="158"/>
      <c r="D13" s="158"/>
      <c r="E13" s="158"/>
      <c r="F13" s="154"/>
      <c r="G13" s="154"/>
      <c r="H13" s="154"/>
    </row>
    <row r="14" spans="1:9" ht="27.75" customHeight="1">
      <c r="A14" s="50"/>
      <c r="B14" s="51"/>
      <c r="C14" s="51"/>
      <c r="D14" s="52"/>
      <c r="E14" s="53"/>
      <c r="F14" s="54" t="s">
        <v>90</v>
      </c>
      <c r="G14" s="54" t="s">
        <v>91</v>
      </c>
      <c r="H14" s="55" t="s">
        <v>92</v>
      </c>
    </row>
    <row r="15" spans="1:9" ht="22.5" customHeight="1">
      <c r="A15" s="159" t="s">
        <v>5</v>
      </c>
      <c r="B15" s="160"/>
      <c r="C15" s="160"/>
      <c r="D15" s="160"/>
      <c r="E15" s="161"/>
      <c r="F15" s="61">
        <v>0</v>
      </c>
      <c r="G15" s="61">
        <v>0</v>
      </c>
      <c r="H15" s="59">
        <v>0</v>
      </c>
    </row>
    <row r="16" spans="1:9" s="42" customFormat="1" ht="25.5" customHeight="1">
      <c r="A16" s="162"/>
      <c r="B16" s="158"/>
      <c r="C16" s="158"/>
      <c r="D16" s="158"/>
      <c r="E16" s="158"/>
      <c r="F16" s="154"/>
      <c r="G16" s="154"/>
      <c r="H16" s="154"/>
    </row>
    <row r="17" spans="1:8" s="42" customFormat="1" ht="27.75" customHeight="1">
      <c r="A17" s="50"/>
      <c r="B17" s="51"/>
      <c r="C17" s="51"/>
      <c r="D17" s="52"/>
      <c r="E17" s="53"/>
      <c r="F17" s="54" t="s">
        <v>90</v>
      </c>
      <c r="G17" s="54" t="s">
        <v>91</v>
      </c>
      <c r="H17" s="55" t="s">
        <v>92</v>
      </c>
    </row>
    <row r="18" spans="1:8" s="42" customFormat="1" ht="22.5" customHeight="1">
      <c r="A18" s="150" t="s">
        <v>6</v>
      </c>
      <c r="B18" s="149"/>
      <c r="C18" s="149"/>
      <c r="D18" s="149"/>
      <c r="E18" s="149"/>
      <c r="F18" s="58"/>
      <c r="G18" s="58"/>
      <c r="H18" s="58"/>
    </row>
    <row r="19" spans="1:8" s="42" customFormat="1" ht="22.5" customHeight="1">
      <c r="A19" s="150" t="s">
        <v>7</v>
      </c>
      <c r="B19" s="149"/>
      <c r="C19" s="149"/>
      <c r="D19" s="149"/>
      <c r="E19" s="149"/>
      <c r="F19" s="58"/>
      <c r="G19" s="58"/>
      <c r="H19" s="58"/>
    </row>
    <row r="20" spans="1:8" s="42" customFormat="1" ht="22.5" customHeight="1">
      <c r="A20" s="148" t="s">
        <v>8</v>
      </c>
      <c r="B20" s="149"/>
      <c r="C20" s="149"/>
      <c r="D20" s="149"/>
      <c r="E20" s="149"/>
      <c r="F20" s="58"/>
      <c r="G20" s="58"/>
      <c r="H20" s="58"/>
    </row>
    <row r="21" spans="1:8" s="42" customFormat="1" ht="15" customHeight="1">
      <c r="A21" s="62"/>
      <c r="B21" s="63"/>
      <c r="C21" s="60"/>
      <c r="D21" s="64"/>
      <c r="E21" s="63"/>
      <c r="F21" s="65"/>
      <c r="G21" s="65"/>
      <c r="H21" s="65"/>
    </row>
    <row r="22" spans="1:8" s="42" customFormat="1" ht="22.5" customHeight="1">
      <c r="A22" s="148" t="s">
        <v>9</v>
      </c>
      <c r="B22" s="149"/>
      <c r="C22" s="149"/>
      <c r="D22" s="149"/>
      <c r="E22" s="149"/>
      <c r="F22" s="58">
        <f>SUM(F12,F15,F20)</f>
        <v>0</v>
      </c>
      <c r="G22" s="58">
        <f>SUM(G12,G15,G20)</f>
        <v>0</v>
      </c>
      <c r="H22" s="58">
        <f>SUM(H12,H15,H20)</f>
        <v>0</v>
      </c>
    </row>
    <row r="23" spans="1:8" s="42" customFormat="1" ht="22.5" customHeight="1">
      <c r="A23" s="98"/>
      <c r="B23" s="99"/>
      <c r="C23" s="99"/>
      <c r="D23" s="99"/>
      <c r="E23" s="99" t="s">
        <v>101</v>
      </c>
      <c r="F23" s="157" t="s">
        <v>102</v>
      </c>
      <c r="G23" s="157"/>
      <c r="H23" s="157"/>
    </row>
    <row r="24" spans="1:8" s="42" customFormat="1" ht="18" customHeight="1">
      <c r="A24" s="66"/>
      <c r="B24" s="49"/>
      <c r="C24" s="49"/>
      <c r="D24" s="49"/>
      <c r="E24" s="49"/>
      <c r="G24" s="47" t="s">
        <v>103</v>
      </c>
    </row>
  </sheetData>
  <mergeCells count="17">
    <mergeCell ref="F23:H23"/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3"/>
  <sheetViews>
    <sheetView tabSelected="1" topLeftCell="A21" zoomScaleNormal="100" workbookViewId="0">
      <selection activeCell="F41" sqref="F41"/>
    </sheetView>
  </sheetViews>
  <sheetFormatPr defaultColWidth="11.42578125" defaultRowHeight="12.75"/>
  <cols>
    <col min="1" max="1" width="16" style="12" customWidth="1"/>
    <col min="2" max="2" width="17.28515625" style="12" customWidth="1"/>
    <col min="3" max="3" width="17.5703125" style="12" customWidth="1"/>
    <col min="4" max="4" width="15.140625" style="12" customWidth="1"/>
    <col min="5" max="5" width="17.5703125" style="12" customWidth="1"/>
    <col min="6" max="6" width="17.5703125" style="43" customWidth="1"/>
    <col min="7" max="7" width="15.28515625" style="1" customWidth="1"/>
    <col min="8" max="8" width="16.28515625" style="1" customWidth="1"/>
    <col min="9" max="9" width="17.5703125" style="1" customWidth="1"/>
    <col min="10" max="10" width="16.42578125" style="1" customWidth="1"/>
    <col min="11" max="11" width="7.85546875" style="1" customWidth="1"/>
    <col min="12" max="12" width="14.28515625" style="1" customWidth="1"/>
    <col min="13" max="13" width="7.85546875" style="1" customWidth="1"/>
    <col min="14" max="16384" width="11.42578125" style="1"/>
  </cols>
  <sheetData>
    <row r="1" spans="1:10" ht="24" customHeight="1">
      <c r="A1" s="152" t="s">
        <v>10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2" customFormat="1" ht="16.149999999999999" customHeight="1" thickBot="1">
      <c r="A2" s="100" t="s">
        <v>74</v>
      </c>
      <c r="B2" s="8"/>
      <c r="C2" s="90" t="s">
        <v>73</v>
      </c>
      <c r="J2" s="9" t="s">
        <v>11</v>
      </c>
    </row>
    <row r="3" spans="1:10" s="2" customFormat="1" ht="26.25" thickBot="1">
      <c r="A3" s="72" t="s">
        <v>12</v>
      </c>
      <c r="B3" s="175" t="s">
        <v>17</v>
      </c>
      <c r="C3" s="176"/>
      <c r="D3" s="176"/>
      <c r="E3" s="164"/>
      <c r="F3" s="164"/>
      <c r="G3" s="164"/>
      <c r="H3" s="164"/>
      <c r="I3" s="164"/>
      <c r="J3" s="177"/>
    </row>
    <row r="4" spans="1:10" s="2" customFormat="1" ht="76.5">
      <c r="A4" s="103" t="s">
        <v>13</v>
      </c>
      <c r="B4" s="104" t="s">
        <v>39</v>
      </c>
      <c r="C4" s="105" t="s">
        <v>40</v>
      </c>
      <c r="D4" s="106" t="s">
        <v>41</v>
      </c>
      <c r="E4" s="106" t="s">
        <v>42</v>
      </c>
      <c r="F4" s="106" t="s">
        <v>14</v>
      </c>
      <c r="G4" s="106" t="s">
        <v>44</v>
      </c>
      <c r="H4" s="107" t="s">
        <v>43</v>
      </c>
      <c r="I4" s="108" t="s">
        <v>15</v>
      </c>
      <c r="J4" s="109" t="s">
        <v>98</v>
      </c>
    </row>
    <row r="5" spans="1:10" s="2" customFormat="1">
      <c r="A5" s="112">
        <v>63611</v>
      </c>
      <c r="B5" s="113"/>
      <c r="C5" s="113"/>
      <c r="D5" s="113"/>
      <c r="E5" s="114"/>
      <c r="F5" s="113"/>
      <c r="G5" s="113"/>
      <c r="H5" s="113">
        <v>3828306</v>
      </c>
      <c r="I5" s="113"/>
      <c r="J5" s="113"/>
    </row>
    <row r="6" spans="1:10" s="2" customFormat="1">
      <c r="A6" s="112">
        <v>64132</v>
      </c>
      <c r="B6" s="114"/>
      <c r="C6" s="114"/>
      <c r="D6" s="114"/>
      <c r="E6" s="114">
        <v>500</v>
      </c>
      <c r="F6" s="114"/>
      <c r="G6" s="114"/>
      <c r="H6" s="114"/>
      <c r="I6" s="114"/>
      <c r="J6" s="115"/>
    </row>
    <row r="7" spans="1:10" s="2" customFormat="1">
      <c r="A7" s="112">
        <v>66141</v>
      </c>
      <c r="B7" s="114"/>
      <c r="C7" s="114"/>
      <c r="D7" s="114"/>
      <c r="E7" s="114"/>
      <c r="F7" s="114"/>
      <c r="G7" s="114"/>
      <c r="H7" s="114"/>
      <c r="I7" s="114"/>
      <c r="J7" s="115"/>
    </row>
    <row r="8" spans="1:10" s="2" customFormat="1">
      <c r="A8" s="112">
        <v>66151</v>
      </c>
      <c r="B8" s="114"/>
      <c r="C8" s="114"/>
      <c r="D8" s="114"/>
      <c r="E8" s="114">
        <v>16800</v>
      </c>
      <c r="F8" s="114"/>
      <c r="G8" s="114"/>
      <c r="H8" s="114"/>
      <c r="I8" s="114"/>
      <c r="J8" s="115"/>
    </row>
    <row r="9" spans="1:10" s="2" customFormat="1">
      <c r="A9" s="112">
        <v>67111</v>
      </c>
      <c r="B9" s="114">
        <v>507000</v>
      </c>
      <c r="C9" s="114">
        <v>17000</v>
      </c>
      <c r="D9" s="114"/>
      <c r="E9" s="114"/>
      <c r="F9" s="114"/>
      <c r="G9" s="114"/>
      <c r="H9" s="114"/>
      <c r="I9" s="114"/>
      <c r="J9" s="115"/>
    </row>
    <row r="10" spans="1:10" s="2" customFormat="1">
      <c r="A10" s="112">
        <v>72119</v>
      </c>
      <c r="B10" s="114"/>
      <c r="C10" s="114"/>
      <c r="D10" s="114"/>
      <c r="E10" s="114"/>
      <c r="F10" s="114"/>
      <c r="G10" s="114"/>
      <c r="H10" s="114"/>
      <c r="I10" s="114">
        <v>2500</v>
      </c>
      <c r="J10" s="115"/>
    </row>
    <row r="11" spans="1:10" s="2" customFormat="1">
      <c r="A11" s="116"/>
      <c r="B11" s="114"/>
      <c r="C11" s="114"/>
      <c r="D11" s="114"/>
      <c r="E11" s="114"/>
      <c r="F11" s="114"/>
      <c r="G11" s="114"/>
      <c r="H11" s="114"/>
      <c r="I11" s="114"/>
      <c r="J11" s="115"/>
    </row>
    <row r="12" spans="1:10" s="2" customFormat="1" ht="30" customHeight="1" thickBot="1">
      <c r="A12" s="110" t="s">
        <v>16</v>
      </c>
      <c r="B12" s="111">
        <f t="shared" ref="B12:I12" si="0">B5+B6+B7+B8+B9+B10</f>
        <v>507000</v>
      </c>
      <c r="C12" s="111">
        <f t="shared" si="0"/>
        <v>17000</v>
      </c>
      <c r="D12" s="111">
        <f t="shared" si="0"/>
        <v>0</v>
      </c>
      <c r="E12" s="111">
        <f t="shared" si="0"/>
        <v>17300</v>
      </c>
      <c r="F12" s="111">
        <f t="shared" si="0"/>
        <v>0</v>
      </c>
      <c r="G12" s="111">
        <f t="shared" si="0"/>
        <v>0</v>
      </c>
      <c r="H12" s="111">
        <f t="shared" si="0"/>
        <v>3828306</v>
      </c>
      <c r="I12" s="111">
        <f t="shared" si="0"/>
        <v>2500</v>
      </c>
      <c r="J12" s="146">
        <f>J7</f>
        <v>0</v>
      </c>
    </row>
    <row r="13" spans="1:10" s="2" customFormat="1" ht="28.5" customHeight="1" thickBot="1">
      <c r="A13" s="10" t="s">
        <v>18</v>
      </c>
      <c r="B13" s="77"/>
      <c r="C13" s="172">
        <f>B12+C12+D12+E12+F12+G12+H12+I12+J12</f>
        <v>4372106</v>
      </c>
      <c r="D13" s="173"/>
      <c r="E13" s="173"/>
      <c r="F13" s="173"/>
      <c r="G13" s="173"/>
      <c r="H13" s="173"/>
      <c r="I13" s="173"/>
      <c r="J13" s="174"/>
    </row>
    <row r="14" spans="1:10" ht="13.5" thickBot="1">
      <c r="A14" s="5"/>
      <c r="B14" s="5"/>
      <c r="C14" s="5"/>
      <c r="D14" s="5"/>
      <c r="E14" s="5"/>
      <c r="F14" s="6"/>
      <c r="G14" s="11"/>
      <c r="J14" s="9"/>
    </row>
    <row r="15" spans="1:10" ht="24" customHeight="1" thickBot="1">
      <c r="A15" s="73" t="s">
        <v>12</v>
      </c>
      <c r="B15" s="78"/>
      <c r="C15" s="163" t="s">
        <v>75</v>
      </c>
      <c r="D15" s="164"/>
      <c r="E15" s="165"/>
      <c r="F15" s="165"/>
      <c r="G15" s="165"/>
      <c r="H15" s="165"/>
      <c r="I15" s="165"/>
      <c r="J15" s="166"/>
    </row>
    <row r="16" spans="1:10" ht="76.5">
      <c r="A16" s="117" t="s">
        <v>13</v>
      </c>
      <c r="B16" s="104" t="s">
        <v>39</v>
      </c>
      <c r="C16" s="105" t="s">
        <v>40</v>
      </c>
      <c r="D16" s="106" t="s">
        <v>41</v>
      </c>
      <c r="E16" s="106" t="s">
        <v>42</v>
      </c>
      <c r="F16" s="106" t="s">
        <v>14</v>
      </c>
      <c r="G16" s="106" t="s">
        <v>44</v>
      </c>
      <c r="H16" s="107" t="s">
        <v>43</v>
      </c>
      <c r="I16" s="108" t="s">
        <v>15</v>
      </c>
      <c r="J16" s="109" t="s">
        <v>98</v>
      </c>
    </row>
    <row r="17" spans="1:10">
      <c r="A17" s="112">
        <v>63611</v>
      </c>
      <c r="B17" s="119"/>
      <c r="C17" s="119"/>
      <c r="D17" s="119"/>
      <c r="E17" s="79"/>
      <c r="F17" s="120"/>
      <c r="G17" s="119"/>
      <c r="H17" s="113">
        <v>3828306</v>
      </c>
      <c r="I17" s="119"/>
      <c r="J17" s="119"/>
    </row>
    <row r="18" spans="1:10">
      <c r="A18" s="112">
        <v>64132</v>
      </c>
      <c r="B18" s="79"/>
      <c r="C18" s="79"/>
      <c r="D18" s="79"/>
      <c r="E18" s="79">
        <v>500</v>
      </c>
      <c r="F18" s="79"/>
      <c r="G18" s="79"/>
      <c r="H18" s="79"/>
      <c r="I18" s="79"/>
      <c r="J18" s="79"/>
    </row>
    <row r="19" spans="1:10">
      <c r="A19" s="112">
        <v>66141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0">
      <c r="A20" s="112">
        <v>66151</v>
      </c>
      <c r="B20" s="79"/>
      <c r="C20" s="79"/>
      <c r="D20" s="79"/>
      <c r="E20" s="79">
        <v>16800</v>
      </c>
      <c r="F20" s="79"/>
      <c r="G20" s="79"/>
      <c r="H20" s="79"/>
      <c r="I20" s="79"/>
      <c r="J20" s="79"/>
    </row>
    <row r="21" spans="1:10">
      <c r="A21" s="112">
        <v>67111</v>
      </c>
      <c r="B21" s="79">
        <v>507000</v>
      </c>
      <c r="C21" s="79">
        <v>17000</v>
      </c>
      <c r="D21" s="79"/>
      <c r="E21" s="79"/>
      <c r="F21" s="79"/>
      <c r="G21" s="79"/>
      <c r="H21" s="79"/>
      <c r="I21" s="79"/>
      <c r="J21" s="79"/>
    </row>
    <row r="22" spans="1:10">
      <c r="A22" s="112">
        <v>72119</v>
      </c>
      <c r="B22" s="79"/>
      <c r="C22" s="79"/>
      <c r="D22" s="79"/>
      <c r="E22" s="79"/>
      <c r="F22" s="79"/>
      <c r="G22" s="79"/>
      <c r="H22" s="79"/>
      <c r="I22" s="79">
        <v>2500</v>
      </c>
      <c r="J22" s="79"/>
    </row>
    <row r="23" spans="1:10">
      <c r="A23" s="116"/>
      <c r="B23" s="79"/>
      <c r="C23" s="79"/>
      <c r="D23" s="79"/>
      <c r="E23" s="79"/>
      <c r="F23" s="79"/>
      <c r="G23" s="79"/>
      <c r="H23" s="79"/>
      <c r="I23" s="79"/>
      <c r="J23" s="79"/>
    </row>
    <row r="24" spans="1:10" s="2" customFormat="1" ht="30" customHeight="1" thickBot="1">
      <c r="A24" s="110" t="s">
        <v>16</v>
      </c>
      <c r="B24" s="118">
        <f>SUM(B17:B23)</f>
        <v>507000</v>
      </c>
      <c r="C24" s="118">
        <f t="shared" ref="C24:J24" si="1">SUM(C17:C23)</f>
        <v>17000</v>
      </c>
      <c r="D24" s="118">
        <f t="shared" si="1"/>
        <v>0</v>
      </c>
      <c r="E24" s="118">
        <f t="shared" si="1"/>
        <v>17300</v>
      </c>
      <c r="F24" s="118">
        <f t="shared" si="1"/>
        <v>0</v>
      </c>
      <c r="G24" s="118">
        <f t="shared" si="1"/>
        <v>0</v>
      </c>
      <c r="H24" s="118">
        <f t="shared" si="1"/>
        <v>3828306</v>
      </c>
      <c r="I24" s="118">
        <f t="shared" si="1"/>
        <v>2500</v>
      </c>
      <c r="J24" s="147">
        <f t="shared" si="1"/>
        <v>0</v>
      </c>
    </row>
    <row r="25" spans="1:10" s="2" customFormat="1" ht="28.5" customHeight="1" thickBot="1">
      <c r="A25" s="10" t="s">
        <v>76</v>
      </c>
      <c r="B25" s="77"/>
      <c r="C25" s="169">
        <f>B24+C24+E24+F24+G24+H24+I24+J24</f>
        <v>4372106</v>
      </c>
      <c r="D25" s="170"/>
      <c r="E25" s="170"/>
      <c r="F25" s="170"/>
      <c r="G25" s="170"/>
      <c r="H25" s="170"/>
      <c r="I25" s="170"/>
      <c r="J25" s="171"/>
    </row>
    <row r="26" spans="1:10" ht="13.5" thickBot="1">
      <c r="F26" s="13"/>
      <c r="G26" s="14"/>
    </row>
    <row r="27" spans="1:10" ht="26.25" thickBot="1">
      <c r="A27" s="73" t="s">
        <v>12</v>
      </c>
      <c r="B27" s="78"/>
      <c r="C27" s="163" t="s">
        <v>87</v>
      </c>
      <c r="D27" s="164"/>
      <c r="E27" s="165"/>
      <c r="F27" s="165"/>
      <c r="G27" s="165"/>
      <c r="H27" s="165"/>
      <c r="I27" s="165"/>
      <c r="J27" s="166"/>
    </row>
    <row r="28" spans="1:10" ht="76.5">
      <c r="A28" s="117" t="s">
        <v>13</v>
      </c>
      <c r="B28" s="104" t="s">
        <v>39</v>
      </c>
      <c r="C28" s="105" t="s">
        <v>40</v>
      </c>
      <c r="D28" s="106" t="s">
        <v>41</v>
      </c>
      <c r="E28" s="106" t="s">
        <v>42</v>
      </c>
      <c r="F28" s="106" t="s">
        <v>14</v>
      </c>
      <c r="G28" s="106" t="s">
        <v>44</v>
      </c>
      <c r="H28" s="107" t="s">
        <v>43</v>
      </c>
      <c r="I28" s="108" t="s">
        <v>15</v>
      </c>
      <c r="J28" s="109" t="s">
        <v>98</v>
      </c>
    </row>
    <row r="29" spans="1:10">
      <c r="A29" s="112">
        <v>63611</v>
      </c>
      <c r="B29" s="119"/>
      <c r="C29" s="119"/>
      <c r="D29" s="119"/>
      <c r="E29" s="79"/>
      <c r="F29" s="120"/>
      <c r="G29" s="119"/>
      <c r="H29" s="113">
        <v>3828306</v>
      </c>
      <c r="I29" s="119"/>
      <c r="J29" s="119"/>
    </row>
    <row r="30" spans="1:10">
      <c r="A30" s="112">
        <v>64132</v>
      </c>
      <c r="B30" s="79"/>
      <c r="C30" s="79"/>
      <c r="D30" s="79"/>
      <c r="E30" s="79">
        <v>500</v>
      </c>
      <c r="F30" s="79"/>
      <c r="G30" s="79"/>
      <c r="H30" s="79"/>
      <c r="I30" s="79"/>
      <c r="J30" s="79"/>
    </row>
    <row r="31" spans="1:10">
      <c r="A31" s="112">
        <v>66141</v>
      </c>
      <c r="B31" s="79"/>
      <c r="C31" s="79"/>
      <c r="D31" s="79"/>
      <c r="E31" s="79"/>
      <c r="F31" s="79"/>
      <c r="G31" s="79"/>
      <c r="H31" s="79"/>
      <c r="I31" s="79"/>
      <c r="J31" s="79"/>
    </row>
    <row r="32" spans="1:10">
      <c r="A32" s="112">
        <v>66151</v>
      </c>
      <c r="B32" s="79"/>
      <c r="C32" s="79"/>
      <c r="D32" s="79"/>
      <c r="E32" s="79">
        <v>16800</v>
      </c>
      <c r="F32" s="79"/>
      <c r="G32" s="79"/>
      <c r="H32" s="79"/>
      <c r="I32" s="79"/>
      <c r="J32" s="79"/>
    </row>
    <row r="33" spans="1:10">
      <c r="A33" s="112">
        <v>67111</v>
      </c>
      <c r="B33" s="79">
        <v>507000</v>
      </c>
      <c r="C33" s="79">
        <v>17000</v>
      </c>
      <c r="D33" s="79"/>
      <c r="E33" s="79"/>
      <c r="F33" s="79"/>
      <c r="G33" s="79"/>
      <c r="H33" s="79"/>
      <c r="I33" s="79"/>
      <c r="J33" s="79"/>
    </row>
    <row r="34" spans="1:10" ht="13.5" customHeight="1">
      <c r="A34" s="112">
        <v>72119</v>
      </c>
      <c r="B34" s="79"/>
      <c r="C34" s="79"/>
      <c r="D34" s="79"/>
      <c r="E34" s="79"/>
      <c r="F34" s="79"/>
      <c r="G34" s="79"/>
      <c r="H34" s="79"/>
      <c r="I34" s="79">
        <v>2500</v>
      </c>
      <c r="J34" s="79"/>
    </row>
    <row r="35" spans="1:10" ht="13.5" customHeight="1">
      <c r="A35" s="116"/>
      <c r="B35" s="79"/>
      <c r="C35" s="79"/>
      <c r="D35" s="79"/>
      <c r="E35" s="79"/>
      <c r="F35" s="79"/>
      <c r="G35" s="79"/>
      <c r="H35" s="79"/>
      <c r="I35" s="79"/>
      <c r="J35" s="79"/>
    </row>
    <row r="36" spans="1:10" s="2" customFormat="1" ht="30" customHeight="1" thickBot="1">
      <c r="A36" s="110" t="s">
        <v>16</v>
      </c>
      <c r="B36" s="118">
        <f t="shared" ref="B36:J36" si="2">B29+B30+B31+B32+B33+B34</f>
        <v>507000</v>
      </c>
      <c r="C36" s="118">
        <f t="shared" si="2"/>
        <v>17000</v>
      </c>
      <c r="D36" s="118">
        <f t="shared" si="2"/>
        <v>0</v>
      </c>
      <c r="E36" s="118">
        <f t="shared" si="2"/>
        <v>17300</v>
      </c>
      <c r="F36" s="118">
        <f t="shared" si="2"/>
        <v>0</v>
      </c>
      <c r="G36" s="118">
        <f t="shared" si="2"/>
        <v>0</v>
      </c>
      <c r="H36" s="118">
        <f t="shared" si="2"/>
        <v>3828306</v>
      </c>
      <c r="I36" s="118">
        <f t="shared" si="2"/>
        <v>2500</v>
      </c>
      <c r="J36" s="147">
        <f t="shared" si="2"/>
        <v>0</v>
      </c>
    </row>
    <row r="37" spans="1:10" s="2" customFormat="1" ht="28.5" customHeight="1" thickBot="1">
      <c r="A37" s="10" t="s">
        <v>88</v>
      </c>
      <c r="B37" s="77"/>
      <c r="C37" s="169">
        <f>B36+C36+E36+F36+G36+H36+I36+J36</f>
        <v>4372106</v>
      </c>
      <c r="D37" s="170"/>
      <c r="E37" s="170"/>
      <c r="F37" s="170"/>
      <c r="G37" s="170"/>
      <c r="H37" s="170"/>
      <c r="I37" s="170"/>
      <c r="J37" s="171"/>
    </row>
    <row r="38" spans="1:10" s="2" customFormat="1" ht="28.5" customHeight="1">
      <c r="A38" s="101"/>
      <c r="B38" s="101"/>
      <c r="C38" s="102"/>
      <c r="D38" s="102"/>
      <c r="E38" s="102"/>
      <c r="F38" s="102"/>
      <c r="G38" s="102"/>
      <c r="H38" s="102"/>
      <c r="I38" s="102"/>
      <c r="J38" s="102"/>
    </row>
    <row r="39" spans="1:10" ht="13.5" customHeight="1">
      <c r="E39" s="15"/>
      <c r="F39" s="13"/>
      <c r="G39" s="16"/>
    </row>
    <row r="40" spans="1:10" ht="13.5" customHeight="1">
      <c r="B40" s="12" t="s">
        <v>101</v>
      </c>
      <c r="E40" s="15" t="s">
        <v>104</v>
      </c>
      <c r="F40" s="17"/>
      <c r="G40" s="18"/>
    </row>
    <row r="41" spans="1:10" ht="13.5" customHeight="1">
      <c r="F41" s="19"/>
      <c r="G41" s="20"/>
    </row>
    <row r="42" spans="1:10" ht="13.5" customHeight="1">
      <c r="F42" s="21"/>
      <c r="G42" s="22"/>
    </row>
    <row r="43" spans="1:10" ht="13.5" customHeight="1">
      <c r="F43" s="13"/>
      <c r="G43" s="14"/>
    </row>
    <row r="44" spans="1:10" ht="28.5" customHeight="1">
      <c r="E44" s="15"/>
      <c r="F44" s="13"/>
      <c r="G44" s="23"/>
    </row>
    <row r="45" spans="1:10" ht="13.5" customHeight="1">
      <c r="E45" s="15"/>
      <c r="F45" s="13"/>
      <c r="G45" s="18"/>
    </row>
    <row r="46" spans="1:10" ht="13.5" customHeight="1">
      <c r="F46" s="13"/>
      <c r="G46" s="14"/>
    </row>
    <row r="47" spans="1:10" ht="13.5" customHeight="1">
      <c r="F47" s="13"/>
      <c r="G47" s="22"/>
    </row>
    <row r="48" spans="1:10" ht="13.5" customHeight="1">
      <c r="F48" s="13"/>
      <c r="G48" s="14"/>
    </row>
    <row r="49" spans="3:7" ht="22.5" customHeight="1">
      <c r="F49" s="13"/>
      <c r="G49" s="24"/>
    </row>
    <row r="50" spans="3:7" ht="13.5" customHeight="1">
      <c r="F50" s="19"/>
      <c r="G50" s="20"/>
    </row>
    <row r="51" spans="3:7" ht="13.5" customHeight="1">
      <c r="C51" s="15"/>
      <c r="D51" s="15"/>
      <c r="F51" s="19"/>
      <c r="G51" s="25"/>
    </row>
    <row r="52" spans="3:7" ht="13.5" customHeight="1">
      <c r="E52" s="15"/>
      <c r="F52" s="19"/>
      <c r="G52" s="26"/>
    </row>
    <row r="53" spans="3:7" ht="13.5" customHeight="1">
      <c r="E53" s="15"/>
      <c r="F53" s="21"/>
      <c r="G53" s="18"/>
    </row>
    <row r="54" spans="3:7" ht="13.5" customHeight="1">
      <c r="F54" s="13"/>
      <c r="G54" s="14"/>
    </row>
    <row r="55" spans="3:7" ht="13.5" customHeight="1">
      <c r="C55" s="15"/>
      <c r="D55" s="15"/>
      <c r="F55" s="13"/>
      <c r="G55" s="16"/>
    </row>
    <row r="56" spans="3:7" ht="13.5" customHeight="1">
      <c r="E56" s="15"/>
      <c r="F56" s="13"/>
      <c r="G56" s="25"/>
    </row>
    <row r="57" spans="3:7" ht="13.5" customHeight="1">
      <c r="E57" s="15"/>
      <c r="F57" s="21"/>
      <c r="G57" s="18"/>
    </row>
    <row r="58" spans="3:7" ht="13.5" customHeight="1">
      <c r="F58" s="19"/>
      <c r="G58" s="14"/>
    </row>
    <row r="59" spans="3:7" ht="13.5" customHeight="1">
      <c r="E59" s="15"/>
      <c r="F59" s="19"/>
      <c r="G59" s="25"/>
    </row>
    <row r="60" spans="3:7" ht="22.5" customHeight="1">
      <c r="F60" s="21"/>
      <c r="G60" s="24"/>
    </row>
    <row r="61" spans="3:7" ht="13.5" customHeight="1">
      <c r="F61" s="13"/>
      <c r="G61" s="14"/>
    </row>
    <row r="62" spans="3:7" ht="13.5" customHeight="1">
      <c r="F62" s="21"/>
      <c r="G62" s="18"/>
    </row>
    <row r="63" spans="3:7" ht="13.5" customHeight="1">
      <c r="F63" s="13"/>
      <c r="G63" s="14"/>
    </row>
    <row r="64" spans="3:7" ht="13.5" customHeight="1">
      <c r="F64" s="13"/>
      <c r="G64" s="14"/>
    </row>
    <row r="65" spans="1:7" ht="13.5" customHeight="1">
      <c r="A65" s="15"/>
      <c r="B65" s="15"/>
      <c r="F65" s="27"/>
      <c r="G65" s="25"/>
    </row>
    <row r="66" spans="1:7" ht="13.5" customHeight="1">
      <c r="C66" s="15"/>
      <c r="D66" s="15"/>
      <c r="E66" s="15"/>
      <c r="F66" s="28"/>
      <c r="G66" s="25"/>
    </row>
    <row r="67" spans="1:7" ht="13.5" customHeight="1">
      <c r="C67" s="15"/>
      <c r="D67" s="15"/>
      <c r="E67" s="15"/>
      <c r="F67" s="28"/>
      <c r="G67" s="16"/>
    </row>
    <row r="68" spans="1:7" ht="13.5" customHeight="1">
      <c r="C68" s="15"/>
      <c r="D68" s="15"/>
      <c r="E68" s="15"/>
      <c r="F68" s="21"/>
      <c r="G68" s="22"/>
    </row>
    <row r="69" spans="1:7">
      <c r="F69" s="13"/>
      <c r="G69" s="14"/>
    </row>
    <row r="70" spans="1:7">
      <c r="C70" s="15"/>
      <c r="D70" s="15"/>
      <c r="F70" s="13"/>
      <c r="G70" s="25"/>
    </row>
    <row r="71" spans="1:7">
      <c r="E71" s="15"/>
      <c r="F71" s="13"/>
      <c r="G71" s="16"/>
    </row>
    <row r="72" spans="1:7">
      <c r="E72" s="15"/>
      <c r="F72" s="21"/>
      <c r="G72" s="18"/>
    </row>
    <row r="73" spans="1:7">
      <c r="F73" s="13"/>
      <c r="G73" s="14"/>
    </row>
    <row r="74" spans="1:7">
      <c r="F74" s="13"/>
      <c r="G74" s="14"/>
    </row>
    <row r="75" spans="1:7">
      <c r="F75" s="29"/>
      <c r="G75" s="30"/>
    </row>
    <row r="76" spans="1:7">
      <c r="F76" s="13"/>
      <c r="G76" s="14"/>
    </row>
    <row r="77" spans="1:7">
      <c r="F77" s="13"/>
      <c r="G77" s="14"/>
    </row>
    <row r="78" spans="1:7">
      <c r="F78" s="13"/>
      <c r="G78" s="14"/>
    </row>
    <row r="79" spans="1:7">
      <c r="F79" s="21"/>
      <c r="G79" s="18"/>
    </row>
    <row r="80" spans="1:7">
      <c r="F80" s="13"/>
      <c r="G80" s="14"/>
    </row>
    <row r="81" spans="1:7">
      <c r="F81" s="21"/>
      <c r="G81" s="18"/>
    </row>
    <row r="82" spans="1:7">
      <c r="F82" s="13"/>
      <c r="G82" s="14"/>
    </row>
    <row r="83" spans="1:7">
      <c r="F83" s="13"/>
      <c r="G83" s="14"/>
    </row>
    <row r="84" spans="1:7">
      <c r="F84" s="13"/>
      <c r="G84" s="14"/>
    </row>
    <row r="85" spans="1:7">
      <c r="F85" s="13"/>
      <c r="G85" s="14"/>
    </row>
    <row r="86" spans="1:7" ht="28.5" customHeight="1">
      <c r="A86" s="31"/>
      <c r="B86" s="31"/>
      <c r="C86" s="31"/>
      <c r="D86" s="31"/>
      <c r="E86" s="31"/>
      <c r="F86" s="32"/>
      <c r="G86" s="33"/>
    </row>
    <row r="87" spans="1:7">
      <c r="E87" s="15"/>
      <c r="F87" s="13"/>
      <c r="G87" s="16"/>
    </row>
    <row r="88" spans="1:7">
      <c r="F88" s="34"/>
      <c r="G88" s="35"/>
    </row>
    <row r="89" spans="1:7">
      <c r="F89" s="13"/>
      <c r="G89" s="14"/>
    </row>
    <row r="90" spans="1:7">
      <c r="F90" s="29"/>
      <c r="G90" s="30"/>
    </row>
    <row r="91" spans="1:7">
      <c r="F91" s="29"/>
      <c r="G91" s="30"/>
    </row>
    <row r="92" spans="1:7">
      <c r="F92" s="13"/>
      <c r="G92" s="14"/>
    </row>
    <row r="93" spans="1:7">
      <c r="F93" s="21"/>
      <c r="G93" s="18"/>
    </row>
    <row r="94" spans="1:7">
      <c r="F94" s="13"/>
      <c r="G94" s="14"/>
    </row>
    <row r="95" spans="1:7">
      <c r="F95" s="13"/>
      <c r="G95" s="14"/>
    </row>
    <row r="96" spans="1:7">
      <c r="F96" s="21"/>
      <c r="G96" s="18"/>
    </row>
    <row r="97" spans="3:7">
      <c r="F97" s="13"/>
      <c r="G97" s="14"/>
    </row>
    <row r="98" spans="3:7">
      <c r="F98" s="29"/>
      <c r="G98" s="30"/>
    </row>
    <row r="99" spans="3:7">
      <c r="F99" s="21"/>
      <c r="G99" s="35"/>
    </row>
    <row r="100" spans="3:7">
      <c r="F100" s="19"/>
      <c r="G100" s="30"/>
    </row>
    <row r="101" spans="3:7">
      <c r="F101" s="21"/>
      <c r="G101" s="18"/>
    </row>
    <row r="102" spans="3:7">
      <c r="F102" s="13"/>
      <c r="G102" s="14"/>
    </row>
    <row r="103" spans="3:7">
      <c r="E103" s="15"/>
      <c r="F103" s="13"/>
      <c r="G103" s="16"/>
    </row>
    <row r="104" spans="3:7">
      <c r="F104" s="19"/>
      <c r="G104" s="18"/>
    </row>
    <row r="105" spans="3:7">
      <c r="F105" s="19"/>
      <c r="G105" s="30"/>
    </row>
    <row r="106" spans="3:7">
      <c r="E106" s="15"/>
      <c r="F106" s="19"/>
      <c r="G106" s="36"/>
    </row>
    <row r="107" spans="3:7">
      <c r="E107" s="15"/>
      <c r="F107" s="21"/>
      <c r="G107" s="22"/>
    </row>
    <row r="108" spans="3:7">
      <c r="F108" s="13"/>
      <c r="G108" s="14"/>
    </row>
    <row r="109" spans="3:7">
      <c r="F109" s="34"/>
      <c r="G109" s="37"/>
    </row>
    <row r="110" spans="3:7" ht="11.25" customHeight="1">
      <c r="F110" s="29"/>
      <c r="G110" s="30"/>
    </row>
    <row r="111" spans="3:7" ht="24" customHeight="1">
      <c r="C111" s="15"/>
      <c r="D111" s="15"/>
      <c r="F111" s="29"/>
      <c r="G111" s="38"/>
    </row>
    <row r="112" spans="3:7" ht="15" customHeight="1">
      <c r="E112" s="15"/>
      <c r="F112" s="29"/>
      <c r="G112" s="38"/>
    </row>
    <row r="113" spans="1:7" ht="11.25" customHeight="1">
      <c r="F113" s="34"/>
      <c r="G113" s="35"/>
    </row>
    <row r="114" spans="1:7">
      <c r="F114" s="29"/>
      <c r="G114" s="30"/>
    </row>
    <row r="115" spans="1:7" ht="13.5" customHeight="1">
      <c r="C115" s="15"/>
      <c r="D115" s="15"/>
      <c r="F115" s="29"/>
      <c r="G115" s="39"/>
    </row>
    <row r="116" spans="1:7" ht="12.75" customHeight="1">
      <c r="E116" s="15"/>
      <c r="F116" s="29"/>
      <c r="G116" s="16"/>
    </row>
    <row r="117" spans="1:7" ht="12.75" customHeight="1">
      <c r="E117" s="15"/>
      <c r="F117" s="21"/>
      <c r="G117" s="22"/>
    </row>
    <row r="118" spans="1:7">
      <c r="F118" s="13"/>
      <c r="G118" s="14"/>
    </row>
    <row r="119" spans="1:7">
      <c r="E119" s="15"/>
      <c r="F119" s="13"/>
      <c r="G119" s="36"/>
    </row>
    <row r="120" spans="1:7">
      <c r="F120" s="34"/>
      <c r="G120" s="35"/>
    </row>
    <row r="121" spans="1:7">
      <c r="F121" s="29"/>
      <c r="G121" s="30"/>
    </row>
    <row r="122" spans="1:7">
      <c r="F122" s="13"/>
      <c r="G122" s="14"/>
    </row>
    <row r="123" spans="1:7" ht="19.5" customHeight="1">
      <c r="A123" s="40"/>
      <c r="B123" s="40"/>
      <c r="C123" s="5"/>
      <c r="D123" s="5"/>
      <c r="E123" s="5"/>
      <c r="F123" s="5"/>
      <c r="G123" s="25"/>
    </row>
    <row r="124" spans="1:7" ht="15" customHeight="1">
      <c r="A124" s="15"/>
      <c r="B124" s="15"/>
      <c r="F124" s="27"/>
      <c r="G124" s="25"/>
    </row>
    <row r="125" spans="1:7">
      <c r="A125" s="15"/>
      <c r="B125" s="15"/>
      <c r="C125" s="15"/>
      <c r="D125" s="15"/>
      <c r="F125" s="27"/>
      <c r="G125" s="16"/>
    </row>
    <row r="126" spans="1:7">
      <c r="E126" s="15"/>
      <c r="F126" s="13"/>
      <c r="G126" s="25"/>
    </row>
    <row r="127" spans="1:7">
      <c r="F127" s="17"/>
      <c r="G127" s="18"/>
    </row>
    <row r="128" spans="1:7">
      <c r="C128" s="15"/>
      <c r="D128" s="15"/>
      <c r="F128" s="13"/>
      <c r="G128" s="16"/>
    </row>
    <row r="129" spans="1:7">
      <c r="E129" s="15"/>
      <c r="F129" s="13"/>
      <c r="G129" s="16"/>
    </row>
    <row r="130" spans="1:7">
      <c r="F130" s="21"/>
      <c r="G130" s="22"/>
    </row>
    <row r="131" spans="1:7" ht="22.5" customHeight="1">
      <c r="E131" s="15"/>
      <c r="F131" s="13"/>
      <c r="G131" s="23"/>
    </row>
    <row r="132" spans="1:7">
      <c r="F132" s="13"/>
      <c r="G132" s="22"/>
    </row>
    <row r="133" spans="1:7">
      <c r="C133" s="15"/>
      <c r="D133" s="15"/>
      <c r="F133" s="19"/>
      <c r="G133" s="25"/>
    </row>
    <row r="134" spans="1:7">
      <c r="E134" s="15"/>
      <c r="F134" s="19"/>
      <c r="G134" s="26"/>
    </row>
    <row r="135" spans="1:7">
      <c r="F135" s="21"/>
      <c r="G135" s="18"/>
    </row>
    <row r="136" spans="1:7" ht="13.5" customHeight="1">
      <c r="A136" s="15"/>
      <c r="B136" s="15"/>
      <c r="F136" s="27"/>
      <c r="G136" s="25"/>
    </row>
    <row r="137" spans="1:7" ht="13.5" customHeight="1">
      <c r="C137" s="15"/>
      <c r="D137" s="15"/>
      <c r="F137" s="13"/>
      <c r="G137" s="25"/>
    </row>
    <row r="138" spans="1:7" ht="13.5" customHeight="1">
      <c r="E138" s="15"/>
      <c r="F138" s="13"/>
      <c r="G138" s="16"/>
    </row>
    <row r="139" spans="1:7">
      <c r="E139" s="15"/>
      <c r="F139" s="21"/>
      <c r="G139" s="18"/>
    </row>
    <row r="140" spans="1:7">
      <c r="E140" s="15"/>
      <c r="F140" s="13"/>
      <c r="G140" s="16"/>
    </row>
    <row r="141" spans="1:7">
      <c r="F141" s="34"/>
      <c r="G141" s="35"/>
    </row>
    <row r="142" spans="1:7">
      <c r="E142" s="15"/>
      <c r="F142" s="19"/>
      <c r="G142" s="36"/>
    </row>
    <row r="143" spans="1:7">
      <c r="E143" s="15"/>
      <c r="F143" s="21"/>
      <c r="G143" s="22"/>
    </row>
    <row r="144" spans="1:7">
      <c r="F144" s="34"/>
      <c r="G144" s="41"/>
    </row>
    <row r="145" spans="1:7">
      <c r="C145" s="15"/>
      <c r="D145" s="15"/>
      <c r="F145" s="29"/>
      <c r="G145" s="39"/>
    </row>
    <row r="146" spans="1:7">
      <c r="E146" s="15"/>
      <c r="F146" s="29"/>
      <c r="G146" s="16"/>
    </row>
    <row r="147" spans="1:7">
      <c r="E147" s="15"/>
      <c r="F147" s="21"/>
      <c r="G147" s="22"/>
    </row>
    <row r="148" spans="1:7">
      <c r="E148" s="15"/>
      <c r="F148" s="21"/>
      <c r="G148" s="22"/>
    </row>
    <row r="149" spans="1:7">
      <c r="F149" s="13"/>
      <c r="G149" s="14"/>
    </row>
    <row r="150" spans="1:7" s="42" customFormat="1" ht="18" customHeight="1">
      <c r="A150" s="167"/>
      <c r="B150" s="167"/>
      <c r="C150" s="168"/>
      <c r="D150" s="168"/>
      <c r="E150" s="168"/>
      <c r="F150" s="168"/>
      <c r="G150" s="168"/>
    </row>
    <row r="151" spans="1:7" ht="28.5" customHeight="1">
      <c r="A151" s="31"/>
      <c r="B151" s="31"/>
      <c r="C151" s="31"/>
      <c r="D151" s="31"/>
      <c r="E151" s="31"/>
      <c r="F151" s="32"/>
      <c r="G151" s="33"/>
    </row>
    <row r="153" spans="1:7" ht="15.75">
      <c r="A153" s="44"/>
      <c r="B153" s="44"/>
      <c r="C153" s="15"/>
      <c r="D153" s="15"/>
      <c r="E153" s="15"/>
      <c r="F153" s="45"/>
      <c r="G153" s="4"/>
    </row>
    <row r="154" spans="1:7">
      <c r="A154" s="15"/>
      <c r="B154" s="15"/>
      <c r="C154" s="15"/>
      <c r="D154" s="15"/>
      <c r="E154" s="15"/>
      <c r="F154" s="45"/>
      <c r="G154" s="4"/>
    </row>
    <row r="155" spans="1:7" ht="17.25" customHeight="1">
      <c r="A155" s="15"/>
      <c r="B155" s="15"/>
      <c r="C155" s="15"/>
      <c r="D155" s="15"/>
      <c r="E155" s="15"/>
      <c r="F155" s="45"/>
      <c r="G155" s="4"/>
    </row>
    <row r="156" spans="1:7" ht="13.5" customHeight="1">
      <c r="A156" s="15"/>
      <c r="B156" s="15"/>
      <c r="C156" s="15"/>
      <c r="D156" s="15"/>
      <c r="E156" s="15"/>
      <c r="F156" s="45"/>
      <c r="G156" s="4"/>
    </row>
    <row r="157" spans="1:7">
      <c r="A157" s="15"/>
      <c r="B157" s="15"/>
      <c r="C157" s="15"/>
      <c r="D157" s="15"/>
      <c r="E157" s="15"/>
      <c r="F157" s="45"/>
      <c r="G157" s="4"/>
    </row>
    <row r="158" spans="1:7">
      <c r="A158" s="15"/>
      <c r="B158" s="15"/>
      <c r="C158" s="15"/>
      <c r="D158" s="15"/>
      <c r="E158" s="15"/>
    </row>
    <row r="159" spans="1:7">
      <c r="A159" s="15"/>
      <c r="B159" s="15"/>
      <c r="C159" s="15"/>
      <c r="D159" s="15"/>
      <c r="E159" s="15"/>
      <c r="F159" s="45"/>
      <c r="G159" s="4"/>
    </row>
    <row r="160" spans="1:7">
      <c r="A160" s="15"/>
      <c r="B160" s="15"/>
      <c r="C160" s="15"/>
      <c r="D160" s="15"/>
      <c r="E160" s="15"/>
      <c r="F160" s="45"/>
      <c r="G160" s="46"/>
    </row>
    <row r="161" spans="1:7">
      <c r="A161" s="15"/>
      <c r="B161" s="15"/>
      <c r="C161" s="15"/>
      <c r="D161" s="15"/>
      <c r="E161" s="15"/>
      <c r="F161" s="45"/>
      <c r="G161" s="4"/>
    </row>
    <row r="162" spans="1:7" ht="22.5" customHeight="1">
      <c r="A162" s="15"/>
      <c r="B162" s="15"/>
      <c r="C162" s="15"/>
      <c r="D162" s="15"/>
      <c r="E162" s="15"/>
      <c r="F162" s="45"/>
      <c r="G162" s="23"/>
    </row>
    <row r="163" spans="1:7" ht="22.5" customHeight="1">
      <c r="F163" s="21"/>
      <c r="G163" s="24"/>
    </row>
  </sheetData>
  <mergeCells count="8">
    <mergeCell ref="C27:J27"/>
    <mergeCell ref="A150:G150"/>
    <mergeCell ref="C37:J37"/>
    <mergeCell ref="A1:J1"/>
    <mergeCell ref="C13:J13"/>
    <mergeCell ref="C15:J15"/>
    <mergeCell ref="C25:J25"/>
    <mergeCell ref="B3:J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3" max="8" man="1"/>
    <brk id="84" max="9" man="1"/>
    <brk id="14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9"/>
  <sheetViews>
    <sheetView topLeftCell="A42" zoomScaleNormal="100" workbookViewId="0">
      <selection activeCell="I65" sqref="I65"/>
    </sheetView>
  </sheetViews>
  <sheetFormatPr defaultColWidth="11.42578125" defaultRowHeight="12.75"/>
  <cols>
    <col min="1" max="1" width="9.140625" style="69" customWidth="1"/>
    <col min="2" max="2" width="34.5703125" style="71" customWidth="1"/>
    <col min="3" max="3" width="13.5703125" style="3" customWidth="1"/>
    <col min="4" max="4" width="14.7109375" style="3" customWidth="1"/>
    <col min="5" max="5" width="11.42578125" style="3" bestFit="1" customWidth="1"/>
    <col min="6" max="6" width="10.42578125" style="3" customWidth="1"/>
    <col min="7" max="7" width="11.140625" style="3" customWidth="1"/>
    <col min="8" max="8" width="10.5703125" style="3" customWidth="1"/>
    <col min="9" max="9" width="9" style="3" customWidth="1"/>
    <col min="10" max="10" width="10.85546875" style="3" customWidth="1"/>
    <col min="11" max="11" width="12.85546875" style="3" customWidth="1"/>
    <col min="12" max="12" width="10" style="3" bestFit="1" customWidth="1"/>
    <col min="13" max="14" width="12.28515625" style="3" bestFit="1" customWidth="1"/>
    <col min="15" max="16384" width="11.42578125" style="1"/>
  </cols>
  <sheetData>
    <row r="1" spans="1:14" ht="24" customHeight="1">
      <c r="A1" s="178" t="s">
        <v>19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4" customHeight="1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s="4" customFormat="1" ht="68.25" thickBot="1">
      <c r="A3" s="139">
        <v>213</v>
      </c>
      <c r="B3" s="140" t="s">
        <v>69</v>
      </c>
      <c r="C3" s="141" t="s">
        <v>96</v>
      </c>
      <c r="D3" s="142" t="s">
        <v>39</v>
      </c>
      <c r="E3" s="142" t="s">
        <v>40</v>
      </c>
      <c r="F3" s="143" t="s">
        <v>41</v>
      </c>
      <c r="G3" s="143" t="s">
        <v>42</v>
      </c>
      <c r="H3" s="144" t="s">
        <v>14</v>
      </c>
      <c r="I3" s="143" t="s">
        <v>44</v>
      </c>
      <c r="J3" s="143" t="s">
        <v>43</v>
      </c>
      <c r="K3" s="145" t="s">
        <v>15</v>
      </c>
      <c r="L3" s="145" t="s">
        <v>98</v>
      </c>
      <c r="M3" s="141" t="s">
        <v>77</v>
      </c>
      <c r="N3" s="141" t="s">
        <v>95</v>
      </c>
    </row>
    <row r="4" spans="1:14" s="4" customFormat="1" ht="38.25" customHeight="1">
      <c r="A4" s="127" t="s">
        <v>38</v>
      </c>
      <c r="B4" s="134" t="s">
        <v>85</v>
      </c>
      <c r="C4" s="135"/>
      <c r="D4" s="135"/>
      <c r="E4" s="135"/>
      <c r="F4" s="135"/>
      <c r="G4" s="135"/>
      <c r="H4" s="135"/>
      <c r="I4" s="135"/>
      <c r="J4" s="136"/>
      <c r="K4" s="137"/>
      <c r="L4" s="135"/>
      <c r="M4" s="135"/>
      <c r="N4" s="138"/>
    </row>
    <row r="5" spans="1:14" s="4" customFormat="1" ht="39.75" customHeight="1">
      <c r="A5" s="85" t="s">
        <v>37</v>
      </c>
      <c r="B5" s="83" t="s">
        <v>86</v>
      </c>
      <c r="C5" s="80"/>
      <c r="D5" s="80"/>
      <c r="E5" s="80"/>
      <c r="F5" s="80"/>
      <c r="G5" s="80"/>
      <c r="H5" s="80"/>
      <c r="I5" s="80"/>
      <c r="J5" s="92"/>
      <c r="K5" s="91"/>
      <c r="L5" s="80"/>
      <c r="M5" s="80"/>
      <c r="N5" s="81"/>
    </row>
    <row r="6" spans="1:14" s="4" customFormat="1" ht="13.5" customHeight="1">
      <c r="A6" s="85"/>
      <c r="B6" s="83"/>
      <c r="C6" s="80"/>
      <c r="D6" s="80"/>
      <c r="E6" s="80"/>
      <c r="F6" s="80"/>
      <c r="G6" s="80"/>
      <c r="H6" s="80"/>
      <c r="I6" s="80"/>
      <c r="J6" s="121"/>
      <c r="K6" s="91"/>
      <c r="L6" s="80"/>
      <c r="M6" s="80"/>
      <c r="N6" s="81"/>
    </row>
    <row r="7" spans="1:14" s="4" customFormat="1" ht="18" customHeight="1">
      <c r="A7" s="85">
        <v>3</v>
      </c>
      <c r="B7" s="83" t="s">
        <v>20</v>
      </c>
      <c r="C7" s="84">
        <f t="shared" ref="C7:C18" si="0">SUM(D7:L7)</f>
        <v>4352606</v>
      </c>
      <c r="D7" s="84">
        <f>D8+D13+D41</f>
        <v>507000</v>
      </c>
      <c r="E7" s="84">
        <f t="shared" ref="E7:L7" si="1">E8+E13+E41</f>
        <v>0</v>
      </c>
      <c r="F7" s="84">
        <f t="shared" si="1"/>
        <v>0</v>
      </c>
      <c r="G7" s="84">
        <f t="shared" si="1"/>
        <v>17300</v>
      </c>
      <c r="H7" s="84">
        <f t="shared" si="1"/>
        <v>0</v>
      </c>
      <c r="I7" s="84">
        <f t="shared" si="1"/>
        <v>0</v>
      </c>
      <c r="J7" s="84">
        <f t="shared" si="1"/>
        <v>3828306</v>
      </c>
      <c r="K7" s="84">
        <f t="shared" si="1"/>
        <v>0</v>
      </c>
      <c r="L7" s="84">
        <f t="shared" si="1"/>
        <v>0</v>
      </c>
      <c r="M7" s="82">
        <f>C7</f>
        <v>4352606</v>
      </c>
      <c r="N7" s="82">
        <f>M7</f>
        <v>4352606</v>
      </c>
    </row>
    <row r="8" spans="1:14" s="4" customFormat="1" ht="18" customHeight="1">
      <c r="A8" s="85">
        <v>31</v>
      </c>
      <c r="B8" s="83" t="s">
        <v>21</v>
      </c>
      <c r="C8" s="84">
        <f t="shared" si="0"/>
        <v>3812400</v>
      </c>
      <c r="D8" s="84"/>
      <c r="E8" s="84"/>
      <c r="F8" s="84"/>
      <c r="G8" s="84"/>
      <c r="H8" s="84"/>
      <c r="I8" s="84"/>
      <c r="J8" s="94">
        <f>J9+J10+J11+J12</f>
        <v>3812400</v>
      </c>
      <c r="K8" s="93"/>
      <c r="L8" s="84">
        <v>0</v>
      </c>
      <c r="M8" s="82">
        <f>C8</f>
        <v>3812400</v>
      </c>
      <c r="N8" s="82">
        <f>M8</f>
        <v>3812400</v>
      </c>
    </row>
    <row r="9" spans="1:14" ht="18" customHeight="1">
      <c r="A9" s="87">
        <v>3111</v>
      </c>
      <c r="B9" s="89" t="s">
        <v>22</v>
      </c>
      <c r="C9" s="96">
        <f t="shared" si="0"/>
        <v>3228193</v>
      </c>
      <c r="D9" s="88"/>
      <c r="E9" s="88"/>
      <c r="F9" s="88"/>
      <c r="G9" s="88"/>
      <c r="H9" s="88"/>
      <c r="I9" s="88"/>
      <c r="J9" s="88">
        <v>3228193</v>
      </c>
      <c r="K9" s="88"/>
      <c r="L9" s="86"/>
      <c r="M9" s="86"/>
      <c r="N9" s="87"/>
    </row>
    <row r="10" spans="1:14" ht="18" customHeight="1">
      <c r="A10" s="87">
        <v>3121</v>
      </c>
      <c r="B10" s="89" t="s">
        <v>23</v>
      </c>
      <c r="C10" s="96">
        <f t="shared" si="0"/>
        <v>28958</v>
      </c>
      <c r="D10" s="88"/>
      <c r="E10" s="88"/>
      <c r="F10" s="88"/>
      <c r="G10" s="88"/>
      <c r="H10" s="88"/>
      <c r="I10" s="88"/>
      <c r="J10" s="88">
        <v>28958</v>
      </c>
      <c r="K10" s="88"/>
      <c r="L10" s="86"/>
      <c r="M10" s="86"/>
      <c r="N10" s="87"/>
    </row>
    <row r="11" spans="1:14" ht="18" customHeight="1">
      <c r="A11" s="87">
        <v>3132</v>
      </c>
      <c r="B11" s="89" t="s">
        <v>65</v>
      </c>
      <c r="C11" s="96">
        <f t="shared" si="0"/>
        <v>500370</v>
      </c>
      <c r="D11" s="88"/>
      <c r="E11" s="88"/>
      <c r="F11" s="88"/>
      <c r="G11" s="88"/>
      <c r="H11" s="88"/>
      <c r="I11" s="88"/>
      <c r="J11" s="88">
        <v>500370</v>
      </c>
      <c r="K11" s="88"/>
      <c r="L11" s="86"/>
      <c r="M11" s="86"/>
      <c r="N11" s="87"/>
    </row>
    <row r="12" spans="1:14" ht="18" customHeight="1">
      <c r="A12" s="87">
        <v>3133</v>
      </c>
      <c r="B12" s="89" t="s">
        <v>66</v>
      </c>
      <c r="C12" s="96">
        <f t="shared" si="0"/>
        <v>54879</v>
      </c>
      <c r="D12" s="88"/>
      <c r="E12" s="88"/>
      <c r="F12" s="88"/>
      <c r="G12" s="88"/>
      <c r="H12" s="88"/>
      <c r="I12" s="88"/>
      <c r="J12" s="88">
        <v>54879</v>
      </c>
      <c r="K12" s="88"/>
      <c r="L12" s="86"/>
      <c r="M12" s="86"/>
      <c r="N12" s="87"/>
    </row>
    <row r="13" spans="1:14" s="4" customFormat="1" ht="18" customHeight="1">
      <c r="A13" s="85">
        <v>32</v>
      </c>
      <c r="B13" s="83" t="s">
        <v>24</v>
      </c>
      <c r="C13" s="84">
        <f t="shared" si="0"/>
        <v>537206</v>
      </c>
      <c r="D13" s="84">
        <f>D14+D18+D25+D34</f>
        <v>504000</v>
      </c>
      <c r="E13" s="84">
        <f t="shared" ref="E13:L13" si="2">E14+E18+E25+E34</f>
        <v>0</v>
      </c>
      <c r="F13" s="84">
        <f t="shared" si="2"/>
        <v>0</v>
      </c>
      <c r="G13" s="84">
        <f t="shared" si="2"/>
        <v>17300</v>
      </c>
      <c r="H13" s="84">
        <f t="shared" si="2"/>
        <v>0</v>
      </c>
      <c r="I13" s="84">
        <f t="shared" si="2"/>
        <v>0</v>
      </c>
      <c r="J13" s="84">
        <f t="shared" si="2"/>
        <v>15906</v>
      </c>
      <c r="K13" s="84">
        <f t="shared" si="2"/>
        <v>0</v>
      </c>
      <c r="L13" s="84">
        <f t="shared" si="2"/>
        <v>0</v>
      </c>
      <c r="M13" s="82">
        <f>C13</f>
        <v>537206</v>
      </c>
      <c r="N13" s="82">
        <f>M13</f>
        <v>537206</v>
      </c>
    </row>
    <row r="14" spans="1:14" s="4" customFormat="1" ht="18" customHeight="1">
      <c r="A14" s="85">
        <v>321</v>
      </c>
      <c r="B14" s="83" t="s">
        <v>25</v>
      </c>
      <c r="C14" s="96">
        <f t="shared" si="0"/>
        <v>107000</v>
      </c>
      <c r="D14" s="84">
        <f>D15+D16+D17</f>
        <v>104000</v>
      </c>
      <c r="E14" s="84"/>
      <c r="F14" s="84"/>
      <c r="G14" s="84">
        <f>G15+G16+G17</f>
        <v>0</v>
      </c>
      <c r="H14" s="84"/>
      <c r="I14" s="84"/>
      <c r="J14" s="84">
        <f>J15+J16+J17</f>
        <v>3000</v>
      </c>
      <c r="K14" s="84">
        <f>K15+K16+K17</f>
        <v>0</v>
      </c>
      <c r="L14" s="84">
        <f>L15+L16+L17</f>
        <v>0</v>
      </c>
      <c r="M14" s="82"/>
      <c r="N14" s="85"/>
    </row>
    <row r="15" spans="1:14" ht="18" customHeight="1">
      <c r="A15" s="87">
        <v>3211</v>
      </c>
      <c r="B15" s="89" t="s">
        <v>67</v>
      </c>
      <c r="C15" s="96">
        <f t="shared" si="0"/>
        <v>19000</v>
      </c>
      <c r="D15" s="88">
        <v>16000</v>
      </c>
      <c r="E15" s="88"/>
      <c r="F15" s="88"/>
      <c r="G15" s="88"/>
      <c r="H15" s="88"/>
      <c r="I15" s="88"/>
      <c r="J15" s="88">
        <v>3000</v>
      </c>
      <c r="K15" s="88"/>
      <c r="L15" s="88"/>
      <c r="M15" s="86"/>
      <c r="N15" s="87"/>
    </row>
    <row r="16" spans="1:14" ht="18" customHeight="1">
      <c r="A16" s="87">
        <v>3212</v>
      </c>
      <c r="B16" s="89" t="s">
        <v>63</v>
      </c>
      <c r="C16" s="96">
        <f t="shared" si="0"/>
        <v>86000</v>
      </c>
      <c r="D16" s="88">
        <v>86000</v>
      </c>
      <c r="E16" s="88"/>
      <c r="F16" s="88"/>
      <c r="G16" s="88"/>
      <c r="H16" s="88"/>
      <c r="I16" s="88"/>
      <c r="J16" s="88"/>
      <c r="K16" s="88"/>
      <c r="L16" s="86"/>
      <c r="M16" s="86"/>
      <c r="N16" s="87"/>
    </row>
    <row r="17" spans="1:14" ht="18" customHeight="1">
      <c r="A17" s="87">
        <v>3213</v>
      </c>
      <c r="B17" s="89" t="s">
        <v>64</v>
      </c>
      <c r="C17" s="96">
        <f t="shared" si="0"/>
        <v>2000</v>
      </c>
      <c r="D17" s="88">
        <v>2000</v>
      </c>
      <c r="E17" s="88"/>
      <c r="F17" s="88"/>
      <c r="G17" s="88"/>
      <c r="H17" s="88"/>
      <c r="I17" s="88"/>
      <c r="J17" s="88"/>
      <c r="K17" s="88"/>
      <c r="L17" s="86"/>
      <c r="M17" s="86"/>
      <c r="N17" s="87"/>
    </row>
    <row r="18" spans="1:14" ht="18" customHeight="1">
      <c r="A18" s="85">
        <v>322</v>
      </c>
      <c r="B18" s="83" t="s">
        <v>26</v>
      </c>
      <c r="C18" s="84">
        <f t="shared" si="0"/>
        <v>263825</v>
      </c>
      <c r="D18" s="84">
        <f>SUM(D19:D24)</f>
        <v>255825</v>
      </c>
      <c r="E18" s="84">
        <f t="shared" ref="E18:L18" si="3">SUM(E19:E24)</f>
        <v>0</v>
      </c>
      <c r="F18" s="84">
        <f t="shared" si="3"/>
        <v>0</v>
      </c>
      <c r="G18" s="84">
        <f t="shared" si="3"/>
        <v>8000</v>
      </c>
      <c r="H18" s="84">
        <f t="shared" si="3"/>
        <v>0</v>
      </c>
      <c r="I18" s="84">
        <f t="shared" si="3"/>
        <v>0</v>
      </c>
      <c r="J18" s="84">
        <f t="shared" si="3"/>
        <v>0</v>
      </c>
      <c r="K18" s="84">
        <f t="shared" si="3"/>
        <v>0</v>
      </c>
      <c r="L18" s="84">
        <f t="shared" si="3"/>
        <v>0</v>
      </c>
      <c r="M18" s="82">
        <f>C18</f>
        <v>263825</v>
      </c>
      <c r="N18" s="82">
        <f>M18</f>
        <v>263825</v>
      </c>
    </row>
    <row r="19" spans="1:14" ht="18" customHeight="1">
      <c r="A19" s="87">
        <v>3221</v>
      </c>
      <c r="B19" s="89" t="s">
        <v>47</v>
      </c>
      <c r="C19" s="96">
        <f t="shared" ref="C19:C24" si="4">SUM(D19:L19)</f>
        <v>44000</v>
      </c>
      <c r="D19" s="88">
        <v>44000</v>
      </c>
      <c r="E19" s="88"/>
      <c r="F19" s="88"/>
      <c r="G19" s="88"/>
      <c r="H19" s="88"/>
      <c r="I19" s="88"/>
      <c r="J19" s="88">
        <v>0</v>
      </c>
      <c r="K19" s="88"/>
      <c r="L19" s="88"/>
      <c r="M19" s="86"/>
      <c r="N19" s="87"/>
    </row>
    <row r="20" spans="1:14" ht="18" customHeight="1">
      <c r="A20" s="87">
        <v>3222</v>
      </c>
      <c r="B20" s="89" t="s">
        <v>70</v>
      </c>
      <c r="C20" s="96">
        <f t="shared" si="4"/>
        <v>20000</v>
      </c>
      <c r="D20" s="88">
        <v>20000</v>
      </c>
      <c r="E20" s="88"/>
      <c r="F20" s="88"/>
      <c r="G20" s="88"/>
      <c r="H20" s="88"/>
      <c r="I20" s="88"/>
      <c r="J20" s="88"/>
      <c r="K20" s="88"/>
      <c r="L20" s="86"/>
      <c r="M20" s="86"/>
      <c r="N20" s="87"/>
    </row>
    <row r="21" spans="1:14" ht="18" customHeight="1">
      <c r="A21" s="87">
        <v>3223</v>
      </c>
      <c r="B21" s="89" t="s">
        <v>71</v>
      </c>
      <c r="C21" s="96">
        <f t="shared" si="4"/>
        <v>169000</v>
      </c>
      <c r="D21" s="88">
        <v>169000</v>
      </c>
      <c r="E21" s="88"/>
      <c r="F21" s="88"/>
      <c r="G21" s="88"/>
      <c r="H21" s="88"/>
      <c r="I21" s="88"/>
      <c r="J21" s="88"/>
      <c r="K21" s="88"/>
      <c r="L21" s="86"/>
      <c r="M21" s="86"/>
      <c r="N21" s="87"/>
    </row>
    <row r="22" spans="1:14" ht="18" customHeight="1">
      <c r="A22" s="87">
        <v>3224</v>
      </c>
      <c r="B22" s="89" t="s">
        <v>48</v>
      </c>
      <c r="C22" s="96">
        <f t="shared" si="4"/>
        <v>29000</v>
      </c>
      <c r="D22" s="88">
        <v>21000</v>
      </c>
      <c r="E22" s="88"/>
      <c r="F22" s="88"/>
      <c r="G22" s="88">
        <v>8000</v>
      </c>
      <c r="H22" s="88"/>
      <c r="I22" s="88"/>
      <c r="J22" s="88"/>
      <c r="K22" s="88"/>
      <c r="L22" s="86"/>
      <c r="M22" s="86"/>
      <c r="N22" s="87"/>
    </row>
    <row r="23" spans="1:14" ht="18" customHeight="1">
      <c r="A23" s="87">
        <v>3225</v>
      </c>
      <c r="B23" s="89" t="s">
        <v>49</v>
      </c>
      <c r="C23" s="96">
        <f t="shared" si="4"/>
        <v>0</v>
      </c>
      <c r="D23" s="88">
        <v>0</v>
      </c>
      <c r="E23" s="88"/>
      <c r="F23" s="88"/>
      <c r="G23" s="88"/>
      <c r="H23" s="88"/>
      <c r="I23" s="88"/>
      <c r="J23" s="88"/>
      <c r="K23" s="88"/>
      <c r="L23" s="86"/>
      <c r="M23" s="86"/>
      <c r="N23" s="87"/>
    </row>
    <row r="24" spans="1:14" ht="18" customHeight="1">
      <c r="A24" s="87">
        <v>3227</v>
      </c>
      <c r="B24" s="89" t="s">
        <v>50</v>
      </c>
      <c r="C24" s="96">
        <f t="shared" si="4"/>
        <v>1825</v>
      </c>
      <c r="D24" s="88">
        <v>1825</v>
      </c>
      <c r="E24" s="88"/>
      <c r="F24" s="88"/>
      <c r="G24" s="88"/>
      <c r="H24" s="88"/>
      <c r="I24" s="88"/>
      <c r="J24" s="88"/>
      <c r="K24" s="88"/>
      <c r="L24" s="86"/>
      <c r="M24" s="86"/>
      <c r="N24" s="87"/>
    </row>
    <row r="25" spans="1:14" ht="18" customHeight="1">
      <c r="A25" s="85">
        <v>323</v>
      </c>
      <c r="B25" s="83" t="s">
        <v>27</v>
      </c>
      <c r="C25" s="84">
        <f>SUM(D25:L25)</f>
        <v>150225</v>
      </c>
      <c r="D25" s="84">
        <f>D26+D27+D28+D29+D30+D31+D32+D33</f>
        <v>138925</v>
      </c>
      <c r="E25" s="84">
        <f t="shared" ref="E25:L25" si="5">E26+E27+E28+E29+E30+E31+E32+E33</f>
        <v>0</v>
      </c>
      <c r="F25" s="84">
        <f t="shared" si="5"/>
        <v>0</v>
      </c>
      <c r="G25" s="84">
        <f t="shared" si="5"/>
        <v>9300</v>
      </c>
      <c r="H25" s="84">
        <f t="shared" si="5"/>
        <v>0</v>
      </c>
      <c r="I25" s="84">
        <f t="shared" si="5"/>
        <v>0</v>
      </c>
      <c r="J25" s="84">
        <f t="shared" si="5"/>
        <v>2000</v>
      </c>
      <c r="K25" s="84">
        <f t="shared" si="5"/>
        <v>0</v>
      </c>
      <c r="L25" s="84">
        <f t="shared" si="5"/>
        <v>0</v>
      </c>
      <c r="M25" s="82">
        <f>C25</f>
        <v>150225</v>
      </c>
      <c r="N25" s="82">
        <f>M25</f>
        <v>150225</v>
      </c>
    </row>
    <row r="26" spans="1:14" ht="18" customHeight="1">
      <c r="A26" s="87">
        <v>3231</v>
      </c>
      <c r="B26" s="89" t="s">
        <v>51</v>
      </c>
      <c r="C26" s="96">
        <f t="shared" ref="C26:C33" si="6">SUM(D26:L26)</f>
        <v>24300</v>
      </c>
      <c r="D26" s="88">
        <v>22300</v>
      </c>
      <c r="E26" s="88"/>
      <c r="F26" s="88"/>
      <c r="G26" s="88"/>
      <c r="H26" s="88"/>
      <c r="I26" s="88"/>
      <c r="J26" s="88">
        <v>2000</v>
      </c>
      <c r="K26" s="88"/>
      <c r="L26" s="86"/>
      <c r="M26" s="86"/>
      <c r="N26" s="87"/>
    </row>
    <row r="27" spans="1:14" ht="18" customHeight="1">
      <c r="A27" s="87">
        <v>3232</v>
      </c>
      <c r="B27" s="89" t="s">
        <v>52</v>
      </c>
      <c r="C27" s="96">
        <f t="shared" si="6"/>
        <v>35300</v>
      </c>
      <c r="D27" s="88">
        <v>26000</v>
      </c>
      <c r="E27" s="88"/>
      <c r="F27" s="88"/>
      <c r="G27" s="88">
        <v>9300</v>
      </c>
      <c r="H27" s="88"/>
      <c r="I27" s="88"/>
      <c r="J27" s="88"/>
      <c r="K27" s="88"/>
      <c r="L27" s="86"/>
      <c r="M27" s="86"/>
      <c r="N27" s="87"/>
    </row>
    <row r="28" spans="1:14" ht="18" customHeight="1">
      <c r="A28" s="87">
        <v>3233</v>
      </c>
      <c r="B28" s="89" t="s">
        <v>53</v>
      </c>
      <c r="C28" s="96">
        <f t="shared" si="6"/>
        <v>1000</v>
      </c>
      <c r="D28" s="88">
        <v>1000</v>
      </c>
      <c r="E28" s="88"/>
      <c r="F28" s="88"/>
      <c r="G28" s="88"/>
      <c r="H28" s="88"/>
      <c r="I28" s="88"/>
      <c r="J28" s="88"/>
      <c r="K28" s="88"/>
      <c r="L28" s="86"/>
      <c r="M28" s="86"/>
      <c r="N28" s="87"/>
    </row>
    <row r="29" spans="1:14" ht="18" customHeight="1">
      <c r="A29" s="87">
        <v>3234</v>
      </c>
      <c r="B29" s="89" t="s">
        <v>54</v>
      </c>
      <c r="C29" s="96">
        <f t="shared" si="6"/>
        <v>60725</v>
      </c>
      <c r="D29" s="88">
        <v>60725</v>
      </c>
      <c r="E29" s="88"/>
      <c r="F29" s="88"/>
      <c r="G29" s="88"/>
      <c r="H29" s="88"/>
      <c r="I29" s="88"/>
      <c r="J29" s="88"/>
      <c r="K29" s="88"/>
      <c r="L29" s="86"/>
      <c r="M29" s="86"/>
      <c r="N29" s="87"/>
    </row>
    <row r="30" spans="1:14" ht="18" customHeight="1">
      <c r="A30" s="87">
        <v>3236</v>
      </c>
      <c r="B30" s="89" t="s">
        <v>55</v>
      </c>
      <c r="C30" s="96">
        <f t="shared" si="6"/>
        <v>13000</v>
      </c>
      <c r="D30" s="88">
        <v>13000</v>
      </c>
      <c r="E30" s="88"/>
      <c r="F30" s="88"/>
      <c r="G30" s="88"/>
      <c r="H30" s="88"/>
      <c r="I30" s="88"/>
      <c r="J30" s="88"/>
      <c r="K30" s="88"/>
      <c r="L30" s="86"/>
      <c r="M30" s="86"/>
      <c r="N30" s="87"/>
    </row>
    <row r="31" spans="1:14" ht="18" customHeight="1">
      <c r="A31" s="87">
        <v>3237</v>
      </c>
      <c r="B31" s="89" t="s">
        <v>56</v>
      </c>
      <c r="C31" s="96">
        <f t="shared" si="6"/>
        <v>0</v>
      </c>
      <c r="D31" s="88">
        <v>0</v>
      </c>
      <c r="E31" s="88"/>
      <c r="F31" s="88"/>
      <c r="G31" s="88"/>
      <c r="H31" s="88"/>
      <c r="I31" s="88"/>
      <c r="J31" s="88"/>
      <c r="K31" s="88"/>
      <c r="L31" s="86"/>
      <c r="M31" s="86"/>
      <c r="N31" s="87"/>
    </row>
    <row r="32" spans="1:14" ht="18" customHeight="1">
      <c r="A32" s="87">
        <v>3238</v>
      </c>
      <c r="B32" s="89" t="s">
        <v>57</v>
      </c>
      <c r="C32" s="96">
        <f t="shared" si="6"/>
        <v>7000</v>
      </c>
      <c r="D32" s="88">
        <v>7000</v>
      </c>
      <c r="E32" s="88"/>
      <c r="F32" s="88"/>
      <c r="G32" s="88"/>
      <c r="H32" s="88"/>
      <c r="I32" s="88"/>
      <c r="J32" s="88"/>
      <c r="K32" s="88"/>
      <c r="L32" s="86"/>
      <c r="M32" s="86"/>
      <c r="N32" s="87"/>
    </row>
    <row r="33" spans="1:14" ht="18" customHeight="1">
      <c r="A33" s="87">
        <v>3239</v>
      </c>
      <c r="B33" s="89" t="s">
        <v>58</v>
      </c>
      <c r="C33" s="96">
        <f t="shared" si="6"/>
        <v>8900</v>
      </c>
      <c r="D33" s="88">
        <v>8900</v>
      </c>
      <c r="E33" s="88"/>
      <c r="F33" s="88"/>
      <c r="G33" s="88"/>
      <c r="H33" s="88"/>
      <c r="I33" s="88"/>
      <c r="J33" s="88"/>
      <c r="K33" s="88"/>
      <c r="L33" s="86"/>
      <c r="M33" s="86"/>
      <c r="N33" s="87"/>
    </row>
    <row r="34" spans="1:14" ht="24.95" customHeight="1">
      <c r="A34" s="85">
        <v>329</v>
      </c>
      <c r="B34" s="83" t="s">
        <v>28</v>
      </c>
      <c r="C34" s="84">
        <f t="shared" ref="C34:C40" si="7">SUM(D34:L34)</f>
        <v>16156</v>
      </c>
      <c r="D34" s="84">
        <f>D35+D36+D37+D38+D39+D40</f>
        <v>5250</v>
      </c>
      <c r="E34" s="84">
        <f t="shared" ref="E34:L34" si="8">E35+E36+E37+E38+E39+E40</f>
        <v>0</v>
      </c>
      <c r="F34" s="84">
        <f t="shared" si="8"/>
        <v>0</v>
      </c>
      <c r="G34" s="84">
        <f t="shared" si="8"/>
        <v>0</v>
      </c>
      <c r="H34" s="84">
        <f t="shared" si="8"/>
        <v>0</v>
      </c>
      <c r="I34" s="84">
        <f t="shared" si="8"/>
        <v>0</v>
      </c>
      <c r="J34" s="84">
        <f t="shared" si="8"/>
        <v>10906</v>
      </c>
      <c r="K34" s="84">
        <f t="shared" si="8"/>
        <v>0</v>
      </c>
      <c r="L34" s="84">
        <f t="shared" si="8"/>
        <v>0</v>
      </c>
      <c r="M34" s="84">
        <v>13306</v>
      </c>
      <c r="N34" s="84">
        <v>13306</v>
      </c>
    </row>
    <row r="35" spans="1:14" ht="18" customHeight="1">
      <c r="A35" s="87">
        <v>3291</v>
      </c>
      <c r="B35" s="89" t="s">
        <v>60</v>
      </c>
      <c r="C35" s="96">
        <f t="shared" si="7"/>
        <v>0</v>
      </c>
      <c r="D35" s="88">
        <v>0</v>
      </c>
      <c r="E35" s="88"/>
      <c r="F35" s="88"/>
      <c r="G35" s="88"/>
      <c r="H35" s="88"/>
      <c r="I35" s="88"/>
      <c r="J35" s="88"/>
      <c r="K35" s="88"/>
      <c r="L35" s="86"/>
      <c r="M35" s="86"/>
      <c r="N35" s="87"/>
    </row>
    <row r="36" spans="1:14" ht="18" customHeight="1">
      <c r="A36" s="87">
        <v>3292</v>
      </c>
      <c r="B36" s="89" t="s">
        <v>59</v>
      </c>
      <c r="C36" s="96">
        <f t="shared" si="7"/>
        <v>1000</v>
      </c>
      <c r="D36" s="88">
        <v>1000</v>
      </c>
      <c r="E36" s="88"/>
      <c r="F36" s="88"/>
      <c r="G36" s="88"/>
      <c r="H36" s="88"/>
      <c r="I36" s="88"/>
      <c r="J36" s="88"/>
      <c r="K36" s="88"/>
      <c r="L36" s="86"/>
      <c r="M36" s="86"/>
      <c r="N36" s="87"/>
    </row>
    <row r="37" spans="1:14" ht="18" customHeight="1">
      <c r="A37" s="87">
        <v>3293</v>
      </c>
      <c r="B37" s="89" t="s">
        <v>61</v>
      </c>
      <c r="C37" s="96">
        <f t="shared" si="7"/>
        <v>1000</v>
      </c>
      <c r="D37" s="88">
        <v>1000</v>
      </c>
      <c r="E37" s="88"/>
      <c r="F37" s="88"/>
      <c r="G37" s="88"/>
      <c r="H37" s="88"/>
      <c r="I37" s="88"/>
      <c r="J37" s="88"/>
      <c r="K37" s="88"/>
      <c r="L37" s="86"/>
      <c r="M37" s="86"/>
      <c r="N37" s="87"/>
    </row>
    <row r="38" spans="1:14" ht="18" customHeight="1">
      <c r="A38" s="87">
        <v>3294</v>
      </c>
      <c r="B38" s="89" t="s">
        <v>62</v>
      </c>
      <c r="C38" s="96">
        <f t="shared" si="7"/>
        <v>250</v>
      </c>
      <c r="D38" s="88">
        <v>250</v>
      </c>
      <c r="E38" s="88"/>
      <c r="F38" s="88"/>
      <c r="G38" s="88"/>
      <c r="H38" s="88"/>
      <c r="I38" s="88"/>
      <c r="J38" s="88"/>
      <c r="K38" s="88"/>
      <c r="L38" s="88"/>
      <c r="M38" s="86"/>
      <c r="N38" s="87"/>
    </row>
    <row r="39" spans="1:14" ht="18" customHeight="1">
      <c r="A39" s="87">
        <v>3295</v>
      </c>
      <c r="B39" s="89" t="s">
        <v>94</v>
      </c>
      <c r="C39" s="96">
        <f t="shared" si="7"/>
        <v>10906</v>
      </c>
      <c r="D39" s="88"/>
      <c r="E39" s="88"/>
      <c r="F39" s="88"/>
      <c r="G39" s="88"/>
      <c r="H39" s="88"/>
      <c r="I39" s="88"/>
      <c r="J39" s="88">
        <v>10906</v>
      </c>
      <c r="K39" s="88"/>
      <c r="L39" s="86"/>
      <c r="M39" s="86"/>
      <c r="N39" s="87"/>
    </row>
    <row r="40" spans="1:14" ht="18" customHeight="1">
      <c r="A40" s="87">
        <v>3299</v>
      </c>
      <c r="B40" s="89" t="s">
        <v>28</v>
      </c>
      <c r="C40" s="96">
        <f t="shared" si="7"/>
        <v>3000</v>
      </c>
      <c r="D40" s="88">
        <v>3000</v>
      </c>
      <c r="E40" s="88"/>
      <c r="F40" s="88"/>
      <c r="G40" s="88"/>
      <c r="H40" s="88"/>
      <c r="I40" s="88"/>
      <c r="J40" s="88"/>
      <c r="K40" s="88"/>
      <c r="L40" s="86"/>
      <c r="M40" s="86"/>
      <c r="N40" s="87"/>
    </row>
    <row r="41" spans="1:14" s="4" customFormat="1" ht="18" customHeight="1">
      <c r="A41" s="85">
        <v>34</v>
      </c>
      <c r="B41" s="83" t="s">
        <v>29</v>
      </c>
      <c r="C41" s="84">
        <f>C42</f>
        <v>3000</v>
      </c>
      <c r="D41" s="84">
        <f>D42</f>
        <v>3000</v>
      </c>
      <c r="E41" s="84">
        <f t="shared" ref="E41:L41" si="9">E42</f>
        <v>0</v>
      </c>
      <c r="F41" s="84">
        <f t="shared" si="9"/>
        <v>0</v>
      </c>
      <c r="G41" s="84">
        <f t="shared" si="9"/>
        <v>0</v>
      </c>
      <c r="H41" s="84">
        <f t="shared" si="9"/>
        <v>0</v>
      </c>
      <c r="I41" s="84">
        <f t="shared" si="9"/>
        <v>0</v>
      </c>
      <c r="J41" s="84">
        <f t="shared" si="9"/>
        <v>0</v>
      </c>
      <c r="K41" s="84">
        <f t="shared" si="9"/>
        <v>0</v>
      </c>
      <c r="L41" s="84">
        <f t="shared" si="9"/>
        <v>0</v>
      </c>
      <c r="M41" s="82">
        <f>C41</f>
        <v>3000</v>
      </c>
      <c r="N41" s="82">
        <f>M41</f>
        <v>3000</v>
      </c>
    </row>
    <row r="42" spans="1:14" ht="18" customHeight="1">
      <c r="A42" s="87">
        <v>3431</v>
      </c>
      <c r="B42" s="89" t="s">
        <v>30</v>
      </c>
      <c r="C42" s="88">
        <f>SUM(D42:L42)</f>
        <v>3000</v>
      </c>
      <c r="D42" s="88">
        <v>3000</v>
      </c>
      <c r="E42" s="88"/>
      <c r="F42" s="88"/>
      <c r="G42" s="88"/>
      <c r="H42" s="88"/>
      <c r="I42" s="88"/>
      <c r="J42" s="88"/>
      <c r="K42" s="88"/>
      <c r="L42" s="86"/>
      <c r="M42" s="86"/>
      <c r="N42" s="87"/>
    </row>
    <row r="43" spans="1:14" s="4" customFormat="1" ht="25.5">
      <c r="A43" s="85">
        <v>4</v>
      </c>
      <c r="B43" s="83" t="s">
        <v>32</v>
      </c>
      <c r="C43" s="84">
        <f>C44</f>
        <v>2500</v>
      </c>
      <c r="D43" s="84"/>
      <c r="E43" s="84"/>
      <c r="F43" s="84"/>
      <c r="G43" s="84"/>
      <c r="H43" s="84"/>
      <c r="I43" s="84"/>
      <c r="J43" s="84"/>
      <c r="K43" s="84">
        <f>K44</f>
        <v>2500</v>
      </c>
      <c r="L43" s="82"/>
      <c r="M43" s="82">
        <f>C43</f>
        <v>2500</v>
      </c>
      <c r="N43" s="82">
        <f>M43</f>
        <v>2500</v>
      </c>
    </row>
    <row r="44" spans="1:14" s="4" customFormat="1" ht="25.5">
      <c r="A44" s="85">
        <v>42</v>
      </c>
      <c r="B44" s="83" t="s">
        <v>33</v>
      </c>
      <c r="C44" s="84">
        <f>C45</f>
        <v>2500</v>
      </c>
      <c r="D44" s="84"/>
      <c r="E44" s="84"/>
      <c r="F44" s="84"/>
      <c r="G44" s="84"/>
      <c r="H44" s="84"/>
      <c r="I44" s="84"/>
      <c r="J44" s="84"/>
      <c r="K44" s="84">
        <f>K45</f>
        <v>2500</v>
      </c>
      <c r="L44" s="82"/>
      <c r="M44" s="82"/>
      <c r="N44" s="85"/>
    </row>
    <row r="45" spans="1:14" ht="18" customHeight="1">
      <c r="A45" s="87">
        <v>422</v>
      </c>
      <c r="B45" s="89" t="s">
        <v>31</v>
      </c>
      <c r="C45" s="96">
        <f>K44</f>
        <v>2500</v>
      </c>
      <c r="D45" s="88"/>
      <c r="E45" s="88"/>
      <c r="F45" s="88"/>
      <c r="G45" s="88"/>
      <c r="H45" s="88"/>
      <c r="I45" s="88"/>
      <c r="J45" s="88"/>
      <c r="K45" s="88">
        <v>2500</v>
      </c>
      <c r="L45" s="86"/>
      <c r="M45" s="86"/>
      <c r="N45" s="87"/>
    </row>
    <row r="46" spans="1:14" ht="25.15" customHeight="1">
      <c r="A46" s="85" t="s">
        <v>45</v>
      </c>
      <c r="B46" s="83" t="s">
        <v>46</v>
      </c>
      <c r="C46" s="84">
        <f>C7+C43</f>
        <v>4355106</v>
      </c>
      <c r="D46" s="84">
        <f>D13+D41</f>
        <v>507000</v>
      </c>
      <c r="E46" s="88"/>
      <c r="F46" s="88"/>
      <c r="G46" s="84">
        <f>G13+G41</f>
        <v>17300</v>
      </c>
      <c r="H46" s="84">
        <f>H13+H41</f>
        <v>0</v>
      </c>
      <c r="I46" s="88"/>
      <c r="J46" s="84">
        <f>J7</f>
        <v>3828306</v>
      </c>
      <c r="K46" s="84">
        <f>K43</f>
        <v>2500</v>
      </c>
      <c r="L46" s="84"/>
      <c r="M46" s="82">
        <f>M7+M43</f>
        <v>4355106</v>
      </c>
      <c r="N46" s="82">
        <f>N7+M43:N43</f>
        <v>4355106</v>
      </c>
    </row>
    <row r="47" spans="1:14" s="4" customFormat="1" ht="12.75" customHeight="1">
      <c r="A47" s="76"/>
      <c r="B47" s="7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4" s="4" customFormat="1">
      <c r="A48" s="68"/>
      <c r="B48" s="7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4" s="4" customFormat="1" ht="68.25" customHeight="1">
      <c r="A49" s="85" t="s">
        <v>78</v>
      </c>
      <c r="B49" s="55" t="s">
        <v>80</v>
      </c>
      <c r="C49" s="123" t="s">
        <v>93</v>
      </c>
      <c r="D49" s="124" t="s">
        <v>81</v>
      </c>
      <c r="E49" s="122" t="s">
        <v>82</v>
      </c>
      <c r="F49" s="124" t="s">
        <v>41</v>
      </c>
      <c r="G49" s="126" t="s">
        <v>42</v>
      </c>
      <c r="H49" s="126" t="s">
        <v>14</v>
      </c>
      <c r="I49" s="124" t="s">
        <v>83</v>
      </c>
      <c r="J49" s="126" t="s">
        <v>84</v>
      </c>
      <c r="K49" s="122" t="s">
        <v>15</v>
      </c>
      <c r="L49" s="124" t="s">
        <v>97</v>
      </c>
      <c r="M49" s="125" t="s">
        <v>77</v>
      </c>
      <c r="N49" s="125" t="s">
        <v>95</v>
      </c>
    </row>
    <row r="50" spans="1:14" ht="27" customHeight="1">
      <c r="A50" s="85" t="s">
        <v>72</v>
      </c>
      <c r="B50" s="83" t="s">
        <v>79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</row>
    <row r="51" spans="1:14" ht="18" customHeight="1">
      <c r="A51" s="85">
        <v>3</v>
      </c>
      <c r="B51" s="83" t="s">
        <v>20</v>
      </c>
      <c r="C51" s="84">
        <v>17000</v>
      </c>
      <c r="D51" s="84"/>
      <c r="E51" s="84">
        <f>E52</f>
        <v>17000</v>
      </c>
      <c r="F51" s="84"/>
      <c r="G51" s="84"/>
      <c r="H51" s="84"/>
      <c r="I51" s="84"/>
      <c r="J51" s="84"/>
      <c r="K51" s="84"/>
      <c r="L51" s="82"/>
      <c r="M51" s="82">
        <v>17000</v>
      </c>
      <c r="N51" s="82">
        <v>17000</v>
      </c>
    </row>
    <row r="52" spans="1:14" s="4" customFormat="1" ht="18" customHeight="1">
      <c r="A52" s="85">
        <v>32</v>
      </c>
      <c r="B52" s="83" t="s">
        <v>24</v>
      </c>
      <c r="C52" s="84">
        <v>17000</v>
      </c>
      <c r="D52" s="84"/>
      <c r="E52" s="84">
        <f>SUM(E53:E55)</f>
        <v>17000</v>
      </c>
      <c r="F52" s="84"/>
      <c r="G52" s="84"/>
      <c r="H52" s="84"/>
      <c r="I52" s="84"/>
      <c r="J52" s="84"/>
      <c r="K52" s="84"/>
      <c r="L52" s="82"/>
      <c r="M52" s="82">
        <v>17000</v>
      </c>
      <c r="N52" s="85">
        <v>17000</v>
      </c>
    </row>
    <row r="53" spans="1:14" ht="18" customHeight="1">
      <c r="A53" s="87">
        <v>3211</v>
      </c>
      <c r="B53" s="89" t="s">
        <v>67</v>
      </c>
      <c r="C53" s="88"/>
      <c r="D53" s="88"/>
      <c r="E53" s="88"/>
      <c r="F53" s="88"/>
      <c r="G53" s="88"/>
      <c r="H53" s="88"/>
      <c r="I53" s="88"/>
      <c r="J53" s="88"/>
      <c r="K53" s="88"/>
      <c r="L53" s="86"/>
      <c r="M53" s="86"/>
      <c r="N53" s="87"/>
    </row>
    <row r="54" spans="1:14" ht="18" customHeight="1">
      <c r="A54" s="87">
        <v>3221</v>
      </c>
      <c r="B54" s="89" t="s">
        <v>47</v>
      </c>
      <c r="C54" s="88">
        <v>17000</v>
      </c>
      <c r="D54" s="88"/>
      <c r="E54" s="88">
        <v>17000</v>
      </c>
      <c r="F54" s="88"/>
      <c r="G54" s="88"/>
      <c r="H54" s="88"/>
      <c r="I54" s="88"/>
      <c r="J54" s="88"/>
      <c r="K54" s="88"/>
      <c r="L54" s="86"/>
      <c r="M54" s="86"/>
      <c r="N54" s="87"/>
    </row>
    <row r="55" spans="1:14" ht="18" customHeight="1">
      <c r="A55" s="87">
        <v>3239</v>
      </c>
      <c r="B55" s="89" t="s">
        <v>68</v>
      </c>
      <c r="C55" s="88"/>
      <c r="D55" s="88"/>
      <c r="E55" s="88"/>
      <c r="F55" s="88"/>
      <c r="G55" s="88"/>
      <c r="H55" s="88"/>
      <c r="I55" s="88"/>
      <c r="J55" s="88"/>
      <c r="K55" s="88"/>
      <c r="L55" s="86"/>
      <c r="M55" s="86"/>
      <c r="N55" s="87"/>
    </row>
    <row r="56" spans="1:14" ht="18" customHeight="1" thickBot="1">
      <c r="A56" s="43"/>
      <c r="B56" s="11"/>
      <c r="C56" s="128"/>
      <c r="D56" s="128"/>
      <c r="E56" s="128"/>
      <c r="F56" s="128"/>
      <c r="G56" s="128"/>
      <c r="H56" s="128"/>
      <c r="I56" s="128"/>
      <c r="J56" s="128"/>
      <c r="K56" s="128"/>
      <c r="L56" s="129"/>
      <c r="M56" s="129"/>
      <c r="N56" s="43"/>
    </row>
    <row r="57" spans="1:14" ht="23.25" customHeight="1" thickBot="1">
      <c r="A57" s="130"/>
      <c r="B57" s="131" t="s">
        <v>46</v>
      </c>
      <c r="C57" s="132">
        <f>C46+C51</f>
        <v>4372106</v>
      </c>
      <c r="D57" s="132">
        <f t="shared" ref="D57:N57" si="10">D46+D51</f>
        <v>507000</v>
      </c>
      <c r="E57" s="132">
        <f t="shared" si="10"/>
        <v>17000</v>
      </c>
      <c r="F57" s="132">
        <f t="shared" si="10"/>
        <v>0</v>
      </c>
      <c r="G57" s="132">
        <f t="shared" si="10"/>
        <v>17300</v>
      </c>
      <c r="H57" s="132">
        <f t="shared" si="10"/>
        <v>0</v>
      </c>
      <c r="I57" s="132">
        <f t="shared" si="10"/>
        <v>0</v>
      </c>
      <c r="J57" s="132">
        <f t="shared" si="10"/>
        <v>3828306</v>
      </c>
      <c r="K57" s="132">
        <f t="shared" si="10"/>
        <v>2500</v>
      </c>
      <c r="L57" s="132">
        <f t="shared" si="10"/>
        <v>0</v>
      </c>
      <c r="M57" s="132">
        <f t="shared" si="10"/>
        <v>4372106</v>
      </c>
      <c r="N57" s="133">
        <f t="shared" si="10"/>
        <v>4372106</v>
      </c>
    </row>
    <row r="58" spans="1:14" s="4" customFormat="1" ht="12.75" customHeight="1">
      <c r="A58" s="76"/>
      <c r="B58" s="70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4" s="4" customFormat="1">
      <c r="A59" s="68"/>
      <c r="B59" s="70"/>
      <c r="C59" s="39"/>
      <c r="D59" s="97"/>
      <c r="E59" s="39"/>
      <c r="F59" s="39"/>
      <c r="G59" s="39"/>
      <c r="H59" s="97"/>
      <c r="I59" s="39"/>
      <c r="J59" s="39"/>
      <c r="K59" s="39"/>
      <c r="L59" s="39"/>
      <c r="M59" s="39"/>
    </row>
    <row r="60" spans="1:14" s="4" customFormat="1">
      <c r="A60" s="68"/>
      <c r="B60" s="70" t="s">
        <v>99</v>
      </c>
      <c r="C60" s="39"/>
      <c r="D60" s="39"/>
      <c r="E60" s="39"/>
      <c r="F60" s="39"/>
      <c r="G60" s="39" t="s">
        <v>100</v>
      </c>
      <c r="H60" s="39"/>
      <c r="I60" s="39"/>
      <c r="J60" s="39"/>
      <c r="K60" s="39"/>
      <c r="L60" s="39"/>
      <c r="M60" s="39"/>
    </row>
    <row r="61" spans="1:14">
      <c r="A61" s="67"/>
      <c r="B61" s="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1"/>
    </row>
    <row r="62" spans="1:14">
      <c r="A62" s="67"/>
      <c r="B62" s="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1"/>
    </row>
    <row r="63" spans="1:14">
      <c r="A63" s="67"/>
      <c r="B63" s="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1"/>
    </row>
    <row r="64" spans="1:14" s="4" customFormat="1">
      <c r="A64" s="68"/>
      <c r="B64" s="70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4">
      <c r="A65" s="67"/>
      <c r="B65" s="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1"/>
    </row>
    <row r="66" spans="1:14">
      <c r="A66" s="67"/>
      <c r="B66" s="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1"/>
    </row>
    <row r="67" spans="1:14">
      <c r="A67" s="67"/>
      <c r="B67" s="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1"/>
    </row>
    <row r="68" spans="1:14">
      <c r="A68" s="67"/>
      <c r="B68" s="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"/>
    </row>
    <row r="69" spans="1:14" s="4" customFormat="1">
      <c r="A69" s="68"/>
      <c r="B69" s="70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4">
      <c r="A70" s="67"/>
      <c r="B70" s="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1"/>
    </row>
    <row r="71" spans="1:14">
      <c r="A71" s="68"/>
      <c r="B71" s="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1"/>
    </row>
    <row r="72" spans="1:14" s="4" customFormat="1" ht="12.75" customHeight="1">
      <c r="A72" s="76"/>
      <c r="B72" s="70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4" s="4" customFormat="1">
      <c r="A73" s="68"/>
      <c r="B73" s="70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4" s="4" customFormat="1">
      <c r="A74" s="68"/>
      <c r="B74" s="70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4">
      <c r="A75" s="67"/>
      <c r="B75" s="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1"/>
    </row>
    <row r="76" spans="1:14">
      <c r="A76" s="67"/>
      <c r="B76" s="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1"/>
    </row>
    <row r="77" spans="1:14">
      <c r="A77" s="67"/>
      <c r="B77" s="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1"/>
    </row>
    <row r="78" spans="1:14" s="4" customFormat="1">
      <c r="A78" s="68"/>
      <c r="B78" s="70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4">
      <c r="A79" s="67"/>
      <c r="B79" s="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1"/>
    </row>
    <row r="80" spans="1:14">
      <c r="A80" s="67"/>
      <c r="B80" s="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1"/>
    </row>
    <row r="81" spans="1:14">
      <c r="A81" s="67"/>
      <c r="B81" s="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1"/>
    </row>
    <row r="82" spans="1:14">
      <c r="A82" s="67"/>
      <c r="B82" s="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1"/>
    </row>
    <row r="83" spans="1:14" s="4" customFormat="1">
      <c r="A83" s="68"/>
      <c r="B83" s="70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4">
      <c r="A84" s="67"/>
      <c r="B84" s="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1"/>
    </row>
    <row r="85" spans="1:14">
      <c r="A85" s="68"/>
      <c r="B85" s="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"/>
    </row>
    <row r="86" spans="1:14" s="4" customFormat="1">
      <c r="A86" s="76"/>
      <c r="B86" s="70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4" s="4" customFormat="1">
      <c r="A87" s="68"/>
      <c r="B87" s="70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4" s="4" customFormat="1">
      <c r="A88" s="68"/>
      <c r="B88" s="70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4">
      <c r="A89" s="67"/>
      <c r="B89" s="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"/>
    </row>
    <row r="90" spans="1:14">
      <c r="A90" s="67"/>
      <c r="B90" s="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1"/>
    </row>
    <row r="91" spans="1:14">
      <c r="A91" s="67"/>
      <c r="B91" s="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1"/>
    </row>
    <row r="92" spans="1:14" s="4" customFormat="1">
      <c r="A92" s="68"/>
      <c r="B92" s="70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4">
      <c r="A93" s="67"/>
      <c r="B93" s="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1"/>
    </row>
    <row r="94" spans="1:14">
      <c r="A94" s="67"/>
      <c r="B94" s="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1"/>
    </row>
    <row r="95" spans="1:14">
      <c r="A95" s="67"/>
      <c r="B95" s="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1"/>
    </row>
    <row r="96" spans="1:14">
      <c r="A96" s="67"/>
      <c r="B96" s="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1"/>
    </row>
    <row r="97" spans="1:14" s="4" customFormat="1">
      <c r="A97" s="68"/>
      <c r="B97" s="70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4">
      <c r="A98" s="67"/>
      <c r="B98" s="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1"/>
    </row>
    <row r="99" spans="1:14" s="4" customFormat="1">
      <c r="A99" s="68"/>
      <c r="B99" s="70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4" s="4" customFormat="1">
      <c r="A100" s="68"/>
      <c r="B100" s="70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4">
      <c r="A101" s="67"/>
      <c r="B101" s="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1"/>
    </row>
    <row r="102" spans="1:14">
      <c r="A102" s="67"/>
      <c r="B102" s="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1"/>
    </row>
    <row r="103" spans="1:14">
      <c r="A103" s="68"/>
      <c r="B103" s="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1"/>
    </row>
    <row r="104" spans="1:14" s="4" customFormat="1" ht="12.75" customHeight="1">
      <c r="A104" s="76"/>
      <c r="B104" s="70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4" s="4" customFormat="1">
      <c r="A105" s="68"/>
      <c r="B105" s="70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4" s="4" customFormat="1">
      <c r="A106" s="68"/>
      <c r="B106" s="70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4">
      <c r="A107" s="67"/>
      <c r="B107" s="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"/>
    </row>
    <row r="108" spans="1:14">
      <c r="A108" s="67"/>
      <c r="B108" s="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1"/>
    </row>
    <row r="109" spans="1:14">
      <c r="A109" s="67"/>
      <c r="B109" s="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1"/>
    </row>
    <row r="110" spans="1:14" s="4" customFormat="1">
      <c r="A110" s="68"/>
      <c r="B110" s="70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4">
      <c r="A111" s="67"/>
      <c r="B111" s="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"/>
    </row>
    <row r="112" spans="1:14">
      <c r="A112" s="67"/>
      <c r="B112" s="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1"/>
    </row>
    <row r="113" spans="1:14">
      <c r="A113" s="67"/>
      <c r="B113" s="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1"/>
    </row>
    <row r="114" spans="1:14">
      <c r="A114" s="67"/>
      <c r="B114" s="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1"/>
    </row>
    <row r="115" spans="1:14" s="4" customFormat="1">
      <c r="A115" s="68"/>
      <c r="B115" s="70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</row>
    <row r="116" spans="1:14">
      <c r="A116" s="67"/>
      <c r="B116" s="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1"/>
    </row>
    <row r="117" spans="1:14" s="4" customFormat="1">
      <c r="A117" s="68"/>
      <c r="B117" s="70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4">
      <c r="A118" s="67"/>
      <c r="B118" s="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1"/>
    </row>
    <row r="119" spans="1:14" s="4" customFormat="1">
      <c r="A119" s="68"/>
      <c r="B119" s="70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1:14" s="4" customFormat="1">
      <c r="A120" s="68"/>
      <c r="B120" s="70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4" ht="12.75" customHeight="1">
      <c r="A121" s="67"/>
      <c r="B121" s="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1"/>
    </row>
    <row r="122" spans="1:14">
      <c r="A122" s="67"/>
      <c r="B122" s="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1"/>
    </row>
    <row r="123" spans="1:14">
      <c r="A123" s="68"/>
      <c r="B123" s="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1"/>
    </row>
    <row r="124" spans="1:14" s="4" customFormat="1">
      <c r="A124" s="76"/>
      <c r="B124" s="70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4" s="4" customFormat="1">
      <c r="A125" s="68"/>
      <c r="B125" s="70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</row>
    <row r="126" spans="1:14" s="4" customFormat="1">
      <c r="A126" s="68"/>
      <c r="B126" s="70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4">
      <c r="A127" s="67"/>
      <c r="B127" s="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1"/>
    </row>
    <row r="128" spans="1:14">
      <c r="A128" s="67"/>
      <c r="B128" s="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1"/>
    </row>
    <row r="129" spans="1:14">
      <c r="A129" s="67"/>
      <c r="B129" s="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1"/>
    </row>
    <row r="130" spans="1:14" s="4" customFormat="1">
      <c r="A130" s="68"/>
      <c r="B130" s="70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4">
      <c r="A131" s="67"/>
      <c r="B131" s="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"/>
    </row>
    <row r="132" spans="1:14">
      <c r="A132" s="67"/>
      <c r="B132" s="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1"/>
    </row>
    <row r="133" spans="1:14">
      <c r="A133" s="67"/>
      <c r="B133" s="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1"/>
    </row>
    <row r="134" spans="1:14">
      <c r="A134" s="67"/>
      <c r="B134" s="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1"/>
    </row>
    <row r="135" spans="1:14" s="4" customFormat="1">
      <c r="A135" s="68"/>
      <c r="B135" s="70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</row>
    <row r="136" spans="1:14">
      <c r="A136" s="67"/>
      <c r="B136" s="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1"/>
    </row>
    <row r="137" spans="1:14" s="4" customFormat="1">
      <c r="A137" s="68"/>
      <c r="B137" s="70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</row>
    <row r="138" spans="1:14" s="4" customFormat="1">
      <c r="A138" s="68"/>
      <c r="B138" s="70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4">
      <c r="A139" s="67"/>
      <c r="B139" s="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1"/>
    </row>
    <row r="140" spans="1:14" s="4" customFormat="1">
      <c r="A140" s="68"/>
      <c r="B140" s="70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4">
      <c r="A141" s="67"/>
      <c r="B141" s="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1"/>
    </row>
    <row r="142" spans="1:14">
      <c r="A142" s="67"/>
      <c r="B142" s="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68"/>
      <c r="B143" s="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68"/>
      <c r="B144" s="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68"/>
      <c r="B145" s="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68"/>
      <c r="B146" s="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68"/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68"/>
      <c r="B148" s="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68"/>
      <c r="B149" s="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68"/>
      <c r="B150" s="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68"/>
      <c r="B151" s="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68"/>
      <c r="B152" s="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68"/>
      <c r="B153" s="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68"/>
      <c r="B154" s="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68"/>
      <c r="B155" s="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68"/>
      <c r="B156" s="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68"/>
      <c r="B157" s="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68"/>
      <c r="B158" s="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68"/>
      <c r="B159" s="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68"/>
      <c r="B160" s="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68"/>
      <c r="B161" s="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68"/>
      <c r="B162" s="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68"/>
      <c r="B163" s="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68"/>
      <c r="B164" s="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68"/>
      <c r="B165" s="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68"/>
      <c r="B166" s="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68"/>
      <c r="B167" s="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68"/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68"/>
      <c r="B169" s="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68"/>
      <c r="B170" s="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68"/>
      <c r="B171" s="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68"/>
      <c r="B172" s="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68"/>
      <c r="B173" s="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68"/>
      <c r="B174" s="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68"/>
      <c r="B175" s="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68"/>
      <c r="B176" s="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68"/>
      <c r="B177" s="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68"/>
      <c r="B178" s="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68"/>
      <c r="B179" s="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68"/>
      <c r="B180" s="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68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68"/>
      <c r="B182" s="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68"/>
      <c r="B183" s="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68"/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68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68"/>
      <c r="B186" s="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68"/>
      <c r="B187" s="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68"/>
      <c r="B188" s="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68"/>
      <c r="B189" s="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68"/>
      <c r="B190" s="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68"/>
      <c r="B191" s="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68"/>
      <c r="B192" s="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68"/>
      <c r="B193" s="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68"/>
      <c r="B194" s="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68"/>
      <c r="B195" s="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68"/>
      <c r="B196" s="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68"/>
      <c r="B197" s="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68"/>
      <c r="B198" s="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68"/>
      <c r="B199" s="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68"/>
      <c r="B200" s="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68"/>
      <c r="B201" s="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68"/>
      <c r="B202" s="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68"/>
      <c r="B203" s="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68"/>
      <c r="B204" s="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68"/>
      <c r="B205" s="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68"/>
      <c r="B206" s="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68"/>
      <c r="B207" s="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68"/>
      <c r="B208" s="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68"/>
      <c r="B209" s="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68"/>
      <c r="B210" s="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68"/>
      <c r="B211" s="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68"/>
      <c r="B212" s="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68"/>
      <c r="B213" s="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68"/>
      <c r="B214" s="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68"/>
      <c r="B215" s="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68"/>
      <c r="B216" s="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68"/>
      <c r="B217" s="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68"/>
      <c r="B218" s="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68"/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68"/>
      <c r="B220" s="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68"/>
      <c r="B221" s="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68"/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68"/>
      <c r="B223" s="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68"/>
      <c r="B224" s="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68"/>
      <c r="B225" s="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68"/>
      <c r="B226" s="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68"/>
      <c r="B227" s="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68"/>
      <c r="B228" s="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68"/>
      <c r="B229" s="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68"/>
      <c r="B230" s="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68"/>
      <c r="B231" s="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68"/>
      <c r="B232" s="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68"/>
      <c r="B233" s="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68"/>
      <c r="B234" s="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68"/>
      <c r="B235" s="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68"/>
      <c r="B236" s="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68"/>
      <c r="B237" s="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68"/>
      <c r="B238" s="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68"/>
      <c r="B239" s="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68"/>
      <c r="B240" s="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68"/>
      <c r="B241" s="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68"/>
      <c r="B242" s="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68"/>
      <c r="B243" s="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68"/>
      <c r="B244" s="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68"/>
      <c r="B245" s="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68"/>
      <c r="B246" s="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68"/>
      <c r="B247" s="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68"/>
      <c r="B248" s="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68"/>
      <c r="B249" s="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68"/>
      <c r="B250" s="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68"/>
      <c r="B251" s="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68"/>
      <c r="B252" s="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68"/>
      <c r="B253" s="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68"/>
      <c r="B254" s="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68"/>
      <c r="B255" s="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68"/>
      <c r="B256" s="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68"/>
      <c r="B257" s="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68"/>
      <c r="B258" s="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68"/>
      <c r="B259" s="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68"/>
      <c r="B260" s="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68"/>
      <c r="B261" s="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68"/>
      <c r="B262" s="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68"/>
      <c r="B263" s="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68"/>
      <c r="B264" s="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68"/>
      <c r="B265" s="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68"/>
      <c r="B266" s="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68"/>
      <c r="B267" s="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68"/>
      <c r="B268" s="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68"/>
      <c r="B269" s="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68"/>
      <c r="B270" s="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68"/>
      <c r="B271" s="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68"/>
      <c r="B272" s="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68"/>
      <c r="B273" s="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68"/>
      <c r="B274" s="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68"/>
      <c r="B275" s="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68"/>
      <c r="B276" s="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68"/>
      <c r="B277" s="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68"/>
      <c r="B278" s="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68"/>
      <c r="B279" s="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68"/>
      <c r="B280" s="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68"/>
      <c r="B281" s="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68"/>
      <c r="B282" s="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68"/>
      <c r="B283" s="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68"/>
      <c r="B284" s="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68"/>
      <c r="B285" s="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68"/>
      <c r="B286" s="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68"/>
      <c r="B287" s="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68"/>
      <c r="B288" s="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68"/>
      <c r="B289" s="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68"/>
      <c r="B290" s="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68"/>
      <c r="B291" s="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68"/>
      <c r="B292" s="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68"/>
      <c r="B293" s="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68"/>
      <c r="B294" s="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68"/>
      <c r="B295" s="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68"/>
      <c r="B296" s="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68"/>
      <c r="B297" s="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68"/>
      <c r="B298" s="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68"/>
      <c r="B299" s="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68"/>
      <c r="B300" s="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68"/>
      <c r="B301" s="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68"/>
      <c r="B302" s="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68"/>
      <c r="B303" s="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68"/>
      <c r="B304" s="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68"/>
      <c r="B305" s="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68"/>
      <c r="B306" s="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68"/>
      <c r="B307" s="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68"/>
      <c r="B308" s="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68"/>
      <c r="B309" s="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68"/>
      <c r="B310" s="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68"/>
      <c r="B311" s="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68"/>
      <c r="B312" s="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68"/>
      <c r="B313" s="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68"/>
      <c r="B314" s="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68"/>
      <c r="B315" s="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68"/>
      <c r="B316" s="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68"/>
      <c r="B317" s="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68"/>
      <c r="B318" s="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68"/>
      <c r="B319" s="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68"/>
      <c r="B320" s="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68"/>
      <c r="B321" s="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68"/>
      <c r="B322" s="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68"/>
      <c r="B323" s="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68"/>
      <c r="B324" s="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68"/>
      <c r="B325" s="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68"/>
      <c r="B326" s="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68"/>
      <c r="B327" s="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68"/>
      <c r="B328" s="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68"/>
      <c r="B329" s="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68"/>
      <c r="B330" s="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68"/>
      <c r="B331" s="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68"/>
      <c r="B332" s="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68"/>
      <c r="B333" s="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68"/>
      <c r="B334" s="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68"/>
      <c r="B335" s="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68"/>
      <c r="B336" s="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68"/>
      <c r="B337" s="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68"/>
      <c r="B338" s="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68"/>
      <c r="B339" s="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68"/>
      <c r="B340" s="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68"/>
      <c r="B341" s="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68"/>
      <c r="B342" s="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68"/>
      <c r="B343" s="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68"/>
      <c r="B344" s="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68"/>
      <c r="B345" s="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68"/>
      <c r="B346" s="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68"/>
      <c r="B347" s="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68"/>
      <c r="B348" s="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68"/>
      <c r="B349" s="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68"/>
      <c r="B350" s="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68"/>
      <c r="B351" s="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68"/>
      <c r="B352" s="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68"/>
      <c r="B353" s="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68"/>
      <c r="B354" s="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68"/>
      <c r="B355" s="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68"/>
      <c r="B356" s="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68"/>
      <c r="B357" s="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68"/>
      <c r="B358" s="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68"/>
      <c r="B359" s="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68"/>
      <c r="B360" s="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68"/>
      <c r="B361" s="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68"/>
      <c r="B362" s="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68"/>
      <c r="B363" s="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68"/>
      <c r="B364" s="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68"/>
      <c r="B365" s="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68"/>
      <c r="B366" s="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68"/>
      <c r="B367" s="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68"/>
      <c r="B368" s="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68"/>
      <c r="B369" s="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68"/>
      <c r="B370" s="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68"/>
      <c r="B371" s="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68"/>
      <c r="B372" s="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68"/>
      <c r="B373" s="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68"/>
      <c r="B374" s="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68"/>
      <c r="B375" s="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68"/>
      <c r="B376" s="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68"/>
      <c r="B377" s="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68"/>
      <c r="B378" s="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68"/>
      <c r="B379" s="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68"/>
      <c r="B380" s="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68"/>
      <c r="B381" s="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68"/>
      <c r="B382" s="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68"/>
      <c r="B383" s="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68"/>
      <c r="B384" s="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68"/>
      <c r="B385" s="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68"/>
      <c r="B386" s="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68"/>
      <c r="B387" s="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68"/>
      <c r="B388" s="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68"/>
      <c r="B389" s="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68"/>
      <c r="B390" s="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68"/>
      <c r="B391" s="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68"/>
      <c r="B392" s="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68"/>
      <c r="B393" s="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68"/>
      <c r="B394" s="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68"/>
      <c r="B395" s="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68"/>
      <c r="B396" s="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68"/>
      <c r="B397" s="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68"/>
      <c r="B398" s="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68"/>
      <c r="B399" s="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68"/>
      <c r="B400" s="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68"/>
      <c r="B401" s="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68"/>
      <c r="B402" s="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68"/>
      <c r="B403" s="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68"/>
      <c r="B404" s="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68"/>
      <c r="B405" s="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68"/>
      <c r="B406" s="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68"/>
      <c r="B407" s="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68"/>
      <c r="B408" s="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68"/>
      <c r="B409" s="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68"/>
      <c r="B410" s="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68"/>
      <c r="B411" s="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68"/>
      <c r="B412" s="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68"/>
      <c r="B413" s="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68"/>
      <c r="B414" s="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68"/>
      <c r="B415" s="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68"/>
      <c r="B416" s="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68"/>
      <c r="B417" s="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68"/>
      <c r="B418" s="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68"/>
      <c r="B419" s="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68"/>
      <c r="B420" s="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68"/>
      <c r="B421" s="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68"/>
      <c r="B422" s="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68"/>
      <c r="B423" s="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68"/>
      <c r="B424" s="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68"/>
      <c r="B425" s="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68"/>
      <c r="B426" s="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68"/>
      <c r="B427" s="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68"/>
      <c r="B428" s="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68"/>
      <c r="B429" s="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</sheetData>
  <mergeCells count="1">
    <mergeCell ref="A1:N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80" firstPageNumber="3" orientation="landscape" useFirstPageNumber="1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Lorena</cp:lastModifiedBy>
  <cp:lastPrinted>2015-11-18T06:54:14Z</cp:lastPrinted>
  <dcterms:created xsi:type="dcterms:W3CDTF">2013-09-11T11:00:21Z</dcterms:created>
  <dcterms:modified xsi:type="dcterms:W3CDTF">2016-04-14T11:58:30Z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